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B4EF89-8895-4DD5-958F-0F78D4972D94}" xr6:coauthVersionLast="47" xr6:coauthVersionMax="47" xr10:uidLastSave="{00000000-0000-0000-0000-000000000000}"/>
  <bookViews>
    <workbookView xWindow="-108" yWindow="-108" windowWidth="23256" windowHeight="12456" tabRatio="759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J17" i="4" l="1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<sst xmlns="http://schemas.openxmlformats.org/spreadsheetml/2006/main" count="636" uniqueCount="517">
  <si>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</si>
  <si>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</si>
  <si>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</si>
  <si>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</si>
  <si>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</si>
  <si>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</si>
  <si>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</si>
  <si>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</si>
  <si>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</si>
  <si>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</si>
  <si>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</si>
  <si>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</si>
  <si>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</si>
  <si>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</si>
  <si>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</si>
  <si>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</si>
  <si>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</si>
  <si>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</si>
  <si>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</si>
  <si>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</si>
  <si>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</si>
  <si>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</si>
  <si>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</si>
  <si>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</si>
  <si>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</si>
  <si>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</si>
  <si>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</si>
  <si>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</si>
  <si>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</si>
  <si>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</si>
  <si>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</si>
  <si>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</si>
  <si>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</si>
  <si>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</si>
  <si>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</si>
  <si>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</si>
  <si>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</si>
  <si>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</si>
  <si>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</si>
  <si>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</si>
  <si>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</si>
  <si>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</si>
  <si>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</si>
  <si>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</si>
  <si>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</si>
  <si>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</si>
  <si>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</si>
  <si>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</si>
  <si>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</si>
  <si>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</si>
  <si>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</si>
  <si>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</si>
  <si>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</si>
  <si>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</si>
  <si>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</si>
  <si>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</si>
  <si>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</si>
  <si>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</si>
  <si>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</si>
  <si>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</si>
  <si>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</si>
  <si>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</si>
  <si>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</si>
  <si>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</si>
  <si>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</si>
  <si>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</si>
  <si>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</si>
  <si>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</si>
  <si>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</si>
  <si>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</si>
  <si>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</si>
  <si>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</si>
  <si>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</si>
  <si>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</si>
  <si>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</si>
  <si>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</si>
  <si>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</si>
  <si>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</si>
  <si>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</si>
  <si>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</si>
  <si>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</si>
  <si>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</si>
  <si>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</si>
  <si>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</si>
  <si>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</si>
  <si>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</si>
  <si>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</si>
  <si>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</si>
  <si>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</si>
  <si>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</si>
  <si>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</si>
  <si>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</si>
  <si>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</si>
  <si>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</si>
  <si>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</si>
  <si>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</si>
  <si>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</si>
  <si>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</si>
  <si>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</si>
  <si>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</si>
  <si>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</si>
  <si>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</si>
  <si>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</si>
  <si>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</si>
  <si>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</si>
  <si>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</si>
  <si>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</si>
  <si>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</si>
  <si>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</si>
  <si>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</si>
  <si>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</si>
  <si>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</si>
  <si>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</si>
  <si>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</si>
  <si>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</si>
  <si>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</si>
  <si>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</si>
  <si>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</si>
  <si>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</si>
  <si>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</si>
  <si>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</si>
  <si>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</si>
  <si>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</si>
  <si>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</si>
  <si>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</si>
  <si>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</si>
  <si>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</si>
  <si>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</si>
  <si>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</si>
  <si>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</si>
  <si>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</si>
  <si>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</si>
  <si>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</si>
  <si>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</si>
  <si>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</si>
  <si>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</si>
  <si>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</si>
  <si>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</si>
  <si>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</si>
  <si>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</si>
  <si>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</si>
  <si>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</si>
  <si>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</si>
  <si>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</si>
  <si>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</si>
  <si>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</si>
  <si>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</si>
  <si>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</si>
  <si>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</si>
  <si>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</si>
  <si>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</si>
  <si>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</si>
  <si>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</si>
  <si>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</si>
  <si>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</si>
  <si>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</si>
  <si>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</si>
  <si>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</si>
  <si>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</si>
  <si>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</si>
  <si>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</si>
  <si>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</si>
  <si>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</si>
  <si>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</si>
  <si>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</si>
  <si>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</si>
  <si>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</si>
  <si>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</si>
  <si>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</si>
  <si>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</si>
  <si>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</si>
  <si>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</si>
  <si>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</si>
  <si>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</si>
  <si>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</si>
  <si>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</si>
  <si>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</si>
  <si>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</si>
  <si>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</si>
  <si>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</si>
  <si>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</si>
  <si>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</si>
  <si>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</si>
  <si>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</si>
  <si>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</si>
  <si>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</si>
  <si>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</si>
  <si>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</si>
  <si>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</si>
  <si>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</si>
  <si>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</si>
  <si>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</si>
  <si>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</si>
  <si>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</si>
  <si>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</si>
  <si>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</si>
  <si>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</si>
  <si>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</si>
  <si>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</si>
  <si>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</si>
  <si>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</si>
  <si>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</si>
  <si>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</si>
  <si>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</si>
  <si>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</si>
  <si>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</si>
  <si>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</si>
  <si>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</si>
  <si>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</si>
  <si>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</si>
  <si>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</si>
  <si>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</si>
  <si>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</si>
  <si>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</si>
  <si>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</si>
  <si>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</si>
  <si>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</si>
  <si>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</si>
  <si>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</si>
  <si>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</si>
  <si>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</si>
  <si>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</si>
  <si>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</si>
  <si>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</si>
  <si>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</si>
  <si>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</si>
  <si>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</si>
  <si>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</si>
  <si>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</si>
  <si>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</si>
  <si>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</si>
  <si>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</si>
  <si>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</si>
  <si>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</si>
  <si>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</si>
  <si>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</si>
  <si>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</si>
  <si>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</si>
  <si>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</si>
  <si>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</si>
  <si>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</si>
  <si>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</si>
  <si>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</si>
  <si>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</si>
  <si>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</si>
  <si>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</si>
  <si>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</si>
  <si>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</si>
  <si>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</si>
  <si>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</si>
  <si>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</si>
  <si>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</si>
  <si>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</si>
  <si>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</si>
  <si>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</si>
  <si>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</si>
  <si>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</si>
  <si>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</si>
  <si>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</si>
  <si>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</si>
  <si>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</si>
  <si>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</si>
  <si>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</si>
  <si>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</si>
  <si>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</si>
  <si>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</si>
  <si>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</si>
  <si>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</si>
  <si>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</si>
  <si>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</si>
  <si>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</si>
  <si>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</si>
  <si>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</si>
  <si>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</si>
  <si>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</si>
  <si>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</si>
  <si>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</si>
  <si>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</si>
  <si>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</si>
  <si>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</si>
  <si>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</si>
  <si>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</si>
  <si>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</si>
  <si>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</si>
  <si>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</si>
  <si>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</si>
  <si>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</si>
  <si>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</si>
  <si>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</si>
  <si>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</si>
  <si>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</si>
  <si>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</si>
  <si>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</si>
  <si>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</si>
  <si>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</si>
  <si>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</si>
  <si>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</si>
  <si>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</si>
  <si>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</si>
  <si>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</si>
  <si>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</si>
  <si>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</si>
  <si>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</si>
  <si>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</si>
  <si>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</si>
  <si>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</si>
  <si>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</si>
  <si>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</si>
  <si>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</si>
  <si>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</si>
  <si>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</si>
  <si>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</si>
  <si>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</si>
  <si>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</si>
  <si>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</si>
  <si>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</si>
  <si>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</si>
  <si>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</si>
  <si>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</si>
  <si>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</si>
  <si>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</si>
  <si>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</si>
  <si>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</si>
  <si>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</si>
  <si>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</si>
  <si>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</si>
  <si>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</si>
  <si>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</si>
  <si>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</si>
  <si>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</si>
  <si>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</si>
  <si>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</si>
  <si>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</si>
  <si>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</si>
  <si>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</si>
  <si>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</si>
  <si>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</si>
  <si>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</si>
  <si>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</si>
  <si>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</si>
  <si>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</si>
  <si>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</si>
  <si>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</si>
  <si>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</si>
  <si>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</si>
  <si>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</si>
  <si>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</si>
  <si>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</si>
  <si>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</si>
  <si>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</si>
  <si>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</si>
  <si>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</si>
  <si>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</si>
  <si>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</si>
  <si>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</si>
  <si>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</si>
  <si>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</si>
  <si>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</si>
  <si>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</si>
  <si>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</si>
  <si>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</si>
  <si>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</si>
  <si>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</si>
  <si>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</si>
  <si>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</si>
  <si>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</si>
  <si>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</si>
  <si>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</si>
  <si>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</si>
  <si>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</si>
  <si>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</si>
  <si>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</si>
  <si>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</si>
  <si>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</si>
  <si>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</si>
  <si>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</si>
  <si>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</si>
  <si>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</si>
  <si>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</si>
  <si>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</si>
  <si>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</si>
  <si>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</si>
  <si>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</si>
  <si>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</si>
  <si>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</si>
  <si>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</si>
  <si>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</si>
  <si>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</si>
  <si>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</si>
  <si>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</si>
  <si>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</si>
  <si>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</si>
  <si>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</si>
  <si>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</si>
  <si>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</si>
  <si>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</si>
  <si>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</si>
  <si>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</si>
  <si>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</si>
  <si>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</si>
  <si>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</si>
  <si>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</si>
  <si>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</si>
  <si>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</si>
  <si>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</si>
  <si>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</si>
  <si>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</si>
  <si>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</si>
  <si>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</si>
  <si>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</si>
  <si>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</si>
  <si>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</si>
  <si>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</si>
  <si>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</si>
  <si>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</si>
  <si>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</si>
  <si>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</si>
  <si>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</si>
  <si>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</si>
  <si>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</si>
  <si>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</si>
  <si>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</si>
  <si>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</si>
  <si>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</si>
  <si>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</si>
  <si>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</si>
  <si>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</si>
  <si>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</si>
  <si>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</si>
  <si>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</si>
  <si>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</si>
  <si>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</si>
  <si>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</si>
  <si>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</si>
  <si>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</si>
  <si>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</si>
  <si>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</si>
  <si>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</si>
  <si>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</si>
  <si>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</si>
  <si>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</si>
  <si>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</si>
  <si>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</si>
  <si>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</si>
  <si>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</si>
  <si>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</si>
  <si>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</si>
  <si>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</si>
  <si>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</si>
  <si>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</si>
  <si>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</si>
  <si>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</si>
  <si>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</si>
  <si>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</si>
  <si>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</si>
  <si>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</si>
  <si>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</si>
  <si>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</si>
  <si>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</si>
  <si>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</si>
  <si>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</si>
  <si>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</si>
  <si>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</si>
  <si>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</si>
  <si>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</si>
  <si>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</si>
  <si>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</si>
  <si>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</si>
  <si>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</si>
  <si>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</si>
  <si>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</si>
  <si>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</si>
  <si>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</si>
  <si>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</si>
  <si>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</si>
  <si>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</si>
  <si>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</si>
  <si>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</si>
  <si>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</si>
  <si>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</si>
  <si>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</si>
  <si>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</si>
  <si>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</si>
  <si>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</si>
  <si>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</si>
  <si>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</si>
  <si>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</si>
  <si>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</si>
  <si>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</si>
  <si>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</si>
  <si>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</si>
  <si>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</si>
  <si>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</si>
  <si>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</si>
  <si>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</si>
  <si>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</si>
  <si>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</si>
  <si>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 xml:space="preserve">HTTP Live Steaming (HLS to UDP) </t>
  </si>
  <si>
    <t xml:space="preserve">HTTP Live Steaming (HLS to DVBT) </t>
  </si>
  <si>
    <t>OS ผู้ดำเนินการตรวจสอบข้อมูล :</t>
  </si>
  <si>
    <t>แพ็คเกจเสริม</t>
  </si>
  <si>
    <t>Promotion</t>
  </si>
  <si>
    <t>Resident</t>
  </si>
  <si>
    <t>Hospitality</t>
  </si>
  <si>
    <t>บุคคลธรรมดา</t>
  </si>
  <si>
    <t>มูลค่าสัญญาทั้งหมด</t>
  </si>
  <si>
    <t>เฉลี่ย……..............บาท/ห้อง</t>
  </si>
  <si>
    <t>สัญญาเดิมเลขที่ :</t>
  </si>
  <si>
    <r>
      <t>เอกสารที่ใช้ประกอบ</t>
    </r>
    <r>
      <rPr>
        <sz val="10"/>
        <color theme="1"/>
        <rFont val="Sarabun"/>
      </rPr>
      <t xml:space="preserve"> (หากต้องการใช้ให้ระบุด้วย)</t>
    </r>
  </si>
  <si>
    <t>บริษัท พรอสเพอร์ เอนจิเนียริ่ง จำกัด (มหาชน)</t>
  </si>
  <si>
    <t>11 ซอยนาคนิวาส 20 ถนนนาคนิวาส แขวงลาดพร้าว เขตลาดพร้าว กรุงเทพมหานคร 10230</t>
  </si>
  <si>
    <t>11 ซอยนาคนิวาส 20 ถนนนาคนิวาส แขวงลาดพร้าว เขตลาดพร้าว</t>
  </si>
  <si>
    <t>กรุงเทพมหานคร</t>
  </si>
  <si>
    <t>010756300215</t>
  </si>
  <si>
    <t>02 514 3113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</si>
  <si>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</t>
    </r>
    <r>
      <rPr>
        <sz val="20"/>
        <rFont val="TH Charm of AU"/>
        <family val="2"/>
      </rPr>
      <t>จินตนา</t>
    </r>
    <r>
      <rPr>
        <sz val="9"/>
        <rFont val="Arial"/>
        <family val="2"/>
      </rPr>
      <t>...................</t>
    </r>
    <r>
      <rPr>
        <b/>
        <sz val="12"/>
        <rFont val="Arial"/>
        <family val="2"/>
      </rPr>
      <t>ผู้ขาย</t>
    </r>
  </si>
  <si>
    <t>ขอเอกสารเพื่อเปิดเอกสารคู่ค้า Vender ระหว่างลูกค้า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</si>
</sst>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2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sz val="12"/>
      <color rgb="FFFF0000"/>
      <name val="Sarabun"/>
    </font>
    <font>
      <b/>
      <sz val="12"/>
      <color rgb="FFFF0000"/>
      <name val="Sarabun"/>
      <charset val="222"/>
    </font>
    <font>
      <sz val="14"/>
      <name val="Sarabun"/>
    </font>
    <font>
      <sz val="12"/>
      <color theme="4" tint="-0.499984740745262"/>
      <name val="Sarabun"/>
    </font>
    <font>
      <u/>
      <sz val="12"/>
      <name val="Sarabun"/>
    </font>
    <font>
      <sz val="10"/>
      <color theme="1"/>
      <name val="Sarabun"/>
    </font>
    <font>
      <b/>
      <sz val="12"/>
      <color rgb="FF2A3DEE"/>
      <name val="Sarabun"/>
    </font>
    <font>
      <sz val="20"/>
      <name val="TH Charm of AU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  <fill>
      <patternFill patternType="solid">
        <fgColor rgb="FFFFFF00"/>
        <bgColor theme="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568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28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2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2" fillId="0" borderId="9" xfId="0" applyFont="1" applyBorder="1" applyAlignment="1">
      <alignment horizontal="left" wrapText="1"/>
    </xf>
    <xf numFmtId="0" fontId="33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38" fillId="27" borderId="3" xfId="0" applyFont="1" applyFill="1" applyBorder="1" applyProtection="1">
      <protection locked="0"/>
    </xf>
    <xf numFmtId="0" fontId="39" fillId="0" borderId="0" xfId="0" applyFont="1" applyProtection="1">
      <protection locked="0"/>
    </xf>
    <xf numFmtId="0" fontId="40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37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1" fillId="21" borderId="2" xfId="0" applyFont="1" applyFill="1" applyBorder="1" applyAlignment="1" applyProtection="1">
      <alignment horizontal="center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0" fillId="7" borderId="0" xfId="0" applyFont="1" applyFill="1" applyAlignment="1" applyProtection="1">
      <alignment horizontal="center"/>
      <protection locked="0"/>
    </xf>
    <xf numFmtId="0" fontId="49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0" fillId="29" borderId="9" xfId="0" applyFont="1" applyFill="1" applyBorder="1" applyAlignment="1">
      <alignment horizontal="left"/>
    </xf>
    <xf numFmtId="0" fontId="30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1" fillId="30" borderId="9" xfId="0" applyFont="1" applyFill="1" applyBorder="1" applyAlignment="1" applyProtection="1">
      <alignment horizontal="center" vertical="top"/>
      <protection locked="0"/>
    </xf>
    <xf numFmtId="0" fontId="51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6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168" fontId="31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2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1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57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57" fillId="19" borderId="3" xfId="0" applyFont="1" applyFill="1" applyBorder="1" applyAlignment="1" applyProtection="1">
      <alignment horizontal="right"/>
      <protection locked="0"/>
    </xf>
    <xf numFmtId="0" fontId="57" fillId="19" borderId="3" xfId="0" applyFont="1" applyFill="1" applyBorder="1" applyAlignment="1" applyProtection="1">
      <alignment horizontal="left"/>
      <protection locked="0"/>
    </xf>
    <xf numFmtId="0" fontId="48" fillId="19" borderId="13" xfId="0" applyFont="1" applyFill="1" applyBorder="1" applyProtection="1">
      <protection locked="0"/>
    </xf>
    <xf numFmtId="0" fontId="48" fillId="0" borderId="0" xfId="0" applyFont="1" applyProtection="1">
      <protection locked="0"/>
    </xf>
    <xf numFmtId="0" fontId="57" fillId="19" borderId="3" xfId="0" applyFont="1" applyFill="1" applyBorder="1" applyAlignment="1" applyProtection="1">
      <alignment horizontal="center"/>
      <protection locked="0"/>
    </xf>
    <xf numFmtId="0" fontId="48" fillId="0" borderId="3" xfId="0" applyFont="1" applyBorder="1" applyProtection="1"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18" fillId="0" borderId="3" xfId="0" applyFont="1" applyBorder="1" applyAlignment="1">
      <alignment horizontal="center"/>
    </xf>
    <xf numFmtId="49" fontId="31" fillId="18" borderId="9" xfId="0" applyNumberFormat="1" applyFont="1" applyFill="1" applyBorder="1" applyAlignment="1" applyProtection="1">
      <alignment horizontal="center"/>
      <protection locked="0"/>
    </xf>
    <xf numFmtId="165" fontId="31" fillId="18" borderId="9" xfId="0" applyNumberFormat="1" applyFont="1" applyFill="1" applyBorder="1" applyAlignment="1" applyProtection="1">
      <alignment horizontal="center"/>
      <protection locked="0"/>
    </xf>
    <xf numFmtId="0" fontId="31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54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29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8" xfId="0" applyFont="1" applyFill="1" applyBorder="1" applyProtection="1">
      <protection locked="0"/>
    </xf>
    <xf numFmtId="0" fontId="56" fillId="5" borderId="16" xfId="0" applyFont="1" applyFill="1" applyBorder="1" applyAlignment="1" applyProtection="1">
      <alignment horizontal="right" vertical="center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 applyProtection="1">
      <alignment horizontal="right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42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7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7" fillId="6" borderId="17" xfId="0" applyFont="1" applyFill="1" applyBorder="1" applyProtection="1">
      <protection locked="0"/>
    </xf>
    <xf numFmtId="0" fontId="41" fillId="5" borderId="1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 applyProtection="1"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29" fillId="2" borderId="14" xfId="0" applyFont="1" applyFill="1" applyBorder="1" applyAlignment="1" applyProtection="1">
      <alignment horizontal="left" wrapText="1"/>
      <protection locked="0"/>
    </xf>
    <xf numFmtId="0" fontId="29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29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10" fillId="5" borderId="34" xfId="0" applyFont="1" applyFill="1" applyBorder="1" applyAlignment="1" applyProtection="1">
      <protection locked="0"/>
    </xf>
    <xf numFmtId="0" fontId="25" fillId="5" borderId="10" xfId="0" applyFont="1" applyFill="1" applyBorder="1" applyProtection="1">
      <protection locked="0"/>
    </xf>
    <xf numFmtId="0" fontId="31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1" fillId="20" borderId="34" xfId="0" applyFont="1" applyFill="1" applyBorder="1" applyAlignment="1" applyProtection="1">
      <alignment horizontal="left"/>
      <protection locked="0"/>
    </xf>
    <xf numFmtId="0" fontId="31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25" fillId="5" borderId="18" xfId="0" applyFont="1" applyFill="1" applyBorder="1" applyProtection="1">
      <protection locked="0"/>
    </xf>
    <xf numFmtId="0" fontId="31" fillId="20" borderId="16" xfId="0" applyFont="1" applyFill="1" applyBorder="1" applyAlignment="1" applyProtection="1">
      <alignment horizontal="right"/>
      <protection locked="0"/>
    </xf>
    <xf numFmtId="0" fontId="60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4" fillId="16" borderId="17" xfId="0" applyFont="1" applyFill="1" applyBorder="1" applyProtection="1">
      <protection locked="0"/>
    </xf>
    <xf numFmtId="0" fontId="45" fillId="16" borderId="18" xfId="0" applyFont="1" applyFill="1" applyBorder="1" applyAlignment="1" applyProtection="1">
      <alignment wrapText="1"/>
      <protection locked="0"/>
    </xf>
    <xf numFmtId="0" fontId="46" fillId="16" borderId="18" xfId="0" applyFont="1" applyFill="1" applyBorder="1" applyProtection="1">
      <protection locked="0"/>
    </xf>
    <xf numFmtId="0" fontId="45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29" fillId="2" borderId="18" xfId="0" applyFont="1" applyFill="1" applyBorder="1" applyAlignment="1" applyProtection="1">
      <alignment horizontal="left" vertic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165" fontId="29" fillId="2" borderId="3" xfId="0" applyNumberFormat="1" applyFont="1" applyFill="1" applyBorder="1" applyAlignment="1" applyProtection="1">
      <alignment horizontal="center"/>
      <protection locked="0"/>
    </xf>
    <xf numFmtId="49" fontId="31" fillId="2" borderId="3" xfId="0" applyNumberFormat="1" applyFont="1" applyFill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alignment horizontal="center"/>
      <protection locked="0"/>
    </xf>
    <xf numFmtId="165" fontId="29" fillId="37" borderId="9" xfId="0" applyNumberFormat="1" applyFont="1" applyFill="1" applyBorder="1" applyAlignment="1" applyProtection="1">
      <alignment horizontal="center"/>
      <protection locked="0"/>
    </xf>
    <xf numFmtId="0" fontId="28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57" fillId="19" borderId="3" xfId="0" applyFont="1" applyFill="1" applyBorder="1" applyAlignment="1" applyProtection="1">
      <alignment horizontal="left" vertical="center"/>
      <protection locked="0"/>
    </xf>
    <xf numFmtId="0" fontId="57" fillId="19" borderId="3" xfId="0" applyFont="1" applyFill="1" applyBorder="1" applyAlignment="1" applyProtection="1">
      <alignment horizontal="right" vertical="center"/>
      <protection locked="0"/>
    </xf>
    <xf numFmtId="0" fontId="57" fillId="36" borderId="9" xfId="0" applyFont="1" applyFill="1" applyBorder="1" applyAlignment="1" applyProtection="1">
      <alignment horizontal="center" vertical="center"/>
      <protection locked="0"/>
    </xf>
    <xf numFmtId="0" fontId="57" fillId="19" borderId="3" xfId="0" applyFont="1" applyFill="1" applyBorder="1" applyAlignment="1" applyProtection="1">
      <alignment vertical="center"/>
      <protection locked="0"/>
    </xf>
    <xf numFmtId="0" fontId="57" fillId="2" borderId="3" xfId="0" applyFont="1" applyFill="1" applyBorder="1" applyAlignment="1" applyProtection="1">
      <alignment horizontal="center" vertical="center"/>
      <protection locked="0"/>
    </xf>
    <xf numFmtId="0" fontId="48" fillId="19" borderId="13" xfId="0" applyFont="1" applyFill="1" applyBorder="1" applyAlignment="1" applyProtection="1">
      <alignment vertical="center"/>
      <protection locked="0"/>
    </xf>
    <xf numFmtId="0" fontId="48" fillId="0" borderId="4" xfId="0" applyFont="1" applyBorder="1" applyAlignment="1" applyProtection="1">
      <alignment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29" fillId="12" borderId="9" xfId="0" applyNumberFormat="1" applyFont="1" applyFill="1" applyBorder="1" applyAlignment="1" applyProtection="1">
      <alignment horizontal="center" vertical="center"/>
      <protection locked="0"/>
    </xf>
    <xf numFmtId="0" fontId="28" fillId="12" borderId="9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169" fontId="26" fillId="2" borderId="18" xfId="0" applyNumberFormat="1" applyFont="1" applyFill="1" applyBorder="1" applyAlignment="1" applyProtection="1">
      <alignment vertical="center"/>
      <protection locked="0"/>
    </xf>
    <xf numFmtId="169" fontId="26" fillId="2" borderId="18" xfId="0" applyNumberFormat="1" applyFont="1" applyFill="1" applyBorder="1" applyAlignment="1" applyProtection="1">
      <protection locked="0"/>
    </xf>
    <xf numFmtId="0" fontId="48" fillId="0" borderId="18" xfId="0" applyFont="1" applyBorder="1" applyAlignment="1" applyProtection="1">
      <alignment horizontal="center" vertical="center"/>
      <protection locked="0"/>
    </xf>
    <xf numFmtId="0" fontId="48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Alignment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29" fillId="2" borderId="5" xfId="0" applyNumberFormat="1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Alignment="1" applyProtection="1">
      <protection locked="0"/>
    </xf>
    <xf numFmtId="0" fontId="26" fillId="5" borderId="18" xfId="0" applyFont="1" applyFill="1" applyBorder="1" applyProtection="1">
      <protection locked="0"/>
    </xf>
    <xf numFmtId="0" fontId="48" fillId="5" borderId="18" xfId="0" applyFont="1" applyFill="1" applyBorder="1" applyAlignment="1" applyProtection="1">
      <alignment vertical="center"/>
      <protection locked="0"/>
    </xf>
    <xf numFmtId="0" fontId="48" fillId="5" borderId="18" xfId="0" applyFont="1" applyFill="1" applyBorder="1" applyProtection="1">
      <protection locked="0"/>
    </xf>
    <xf numFmtId="49" fontId="57" fillId="12" borderId="7" xfId="0" applyNumberFormat="1" applyFont="1" applyFill="1" applyBorder="1" applyAlignment="1" applyProtection="1">
      <alignment horizontal="center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57" fillId="36" borderId="7" xfId="0" applyFont="1" applyFill="1" applyBorder="1" applyAlignment="1" applyProtection="1">
      <alignment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26" fillId="5" borderId="18" xfId="0" applyFont="1" applyFill="1" applyBorder="1" applyAlignment="1" applyProtection="1">
      <alignment vertical="center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0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1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1" fillId="5" borderId="16" xfId="0" applyFont="1" applyFill="1" applyBorder="1" applyAlignment="1" applyProtection="1">
      <alignment horizontal="right"/>
      <protection locked="0"/>
    </xf>
    <xf numFmtId="0" fontId="41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Protection="1">
      <protection locked="0"/>
    </xf>
    <xf numFmtId="0" fontId="53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1" fillId="5" borderId="16" xfId="0" applyFont="1" applyFill="1" applyBorder="1" applyAlignment="1" applyProtection="1">
      <alignment horizontal="left" vertical="center"/>
      <protection locked="0"/>
    </xf>
    <xf numFmtId="0" fontId="41" fillId="5" borderId="15" xfId="0" applyFont="1" applyFill="1" applyBorder="1" applyAlignment="1" applyProtection="1">
      <alignment horizontal="right"/>
      <protection locked="0"/>
    </xf>
    <xf numFmtId="0" fontId="43" fillId="5" borderId="16" xfId="0" applyFont="1" applyFill="1" applyBorder="1" applyAlignment="1" applyProtection="1">
      <alignment horizontal="right"/>
      <protection locked="0"/>
    </xf>
    <xf numFmtId="0" fontId="31" fillId="2" borderId="14" xfId="0" applyFont="1" applyFill="1" applyBorder="1" applyAlignment="1" applyProtection="1">
      <alignment horizontal="left"/>
      <protection locked="0"/>
    </xf>
    <xf numFmtId="0" fontId="31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1" fillId="2" borderId="18" xfId="0" applyNumberFormat="1" applyFont="1" applyFill="1" applyBorder="1" applyAlignment="1" applyProtection="1">
      <protection locked="0"/>
    </xf>
    <xf numFmtId="165" fontId="31" fillId="2" borderId="16" xfId="0" applyNumberFormat="1" applyFont="1" applyFill="1" applyBorder="1" applyAlignment="1" applyProtection="1">
      <alignment horizontal="center"/>
      <protection locked="0"/>
    </xf>
    <xf numFmtId="168" fontId="31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14" fillId="35" borderId="18" xfId="0" applyFont="1" applyFill="1" applyBorder="1" applyAlignment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74" fillId="19" borderId="9" xfId="0" applyFont="1" applyFill="1" applyBorder="1" applyAlignment="1">
      <alignment horizontal="center"/>
    </xf>
    <xf numFmtId="0" fontId="75" fillId="0" borderId="9" xfId="0" applyFont="1" applyBorder="1"/>
    <xf numFmtId="0" fontId="74" fillId="0" borderId="9" xfId="0" applyFont="1" applyBorder="1" applyAlignment="1">
      <alignment horizontal="left"/>
    </xf>
    <xf numFmtId="0" fontId="74" fillId="0" borderId="9" xfId="0" applyFont="1" applyBorder="1" applyAlignment="1">
      <alignment horizontal="center"/>
    </xf>
    <xf numFmtId="0" fontId="76" fillId="19" borderId="9" xfId="0" applyFont="1" applyFill="1" applyBorder="1" applyAlignment="1">
      <alignment horizontal="center"/>
    </xf>
    <xf numFmtId="0" fontId="77" fillId="0" borderId="9" xfId="0" applyFont="1" applyBorder="1"/>
    <xf numFmtId="0" fontId="74" fillId="0" borderId="9" xfId="0" applyFont="1" applyBorder="1"/>
    <xf numFmtId="0" fontId="78" fillId="0" borderId="9" xfId="2" applyFont="1" applyBorder="1"/>
    <xf numFmtId="0" fontId="79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0" fillId="0" borderId="9" xfId="2" applyFont="1" applyBorder="1" applyAlignment="1">
      <alignment horizontal="left"/>
    </xf>
    <xf numFmtId="49" fontId="74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78" fillId="0" borderId="9" xfId="2" applyFont="1" applyBorder="1" applyAlignment="1">
      <alignment horizontal="left"/>
    </xf>
    <xf numFmtId="0" fontId="0" fillId="0" borderId="9" xfId="0" applyBorder="1"/>
    <xf numFmtId="0" fontId="75" fillId="0" borderId="9" xfId="0" applyFont="1" applyBorder="1" applyAlignment="1">
      <alignment horizontal="left"/>
    </xf>
    <xf numFmtId="0" fontId="79" fillId="0" borderId="9" xfId="0" applyFont="1" applyBorder="1" applyAlignment="1">
      <alignment wrapText="1"/>
    </xf>
    <xf numFmtId="0" fontId="74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47" fillId="19" borderId="24" xfId="0" applyFont="1" applyFill="1" applyBorder="1" applyAlignment="1" applyProtection="1">
      <alignment horizontal="center" vertical="center"/>
      <protection locked="0"/>
    </xf>
    <xf numFmtId="0" fontId="47" fillId="19" borderId="29" xfId="0" applyFont="1" applyFill="1" applyBorder="1" applyAlignment="1" applyProtection="1">
      <alignment horizontal="center"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27" fillId="5" borderId="3" xfId="0" applyFont="1" applyFill="1" applyBorder="1" applyAlignment="1" applyProtection="1">
      <alignment horizontal="center"/>
      <protection locked="0"/>
    </xf>
    <xf numFmtId="0" fontId="27" fillId="5" borderId="3" xfId="0" applyFont="1" applyFill="1" applyBorder="1" applyAlignment="1" applyProtection="1">
      <alignment horizontal="left"/>
      <protection locked="0"/>
    </xf>
    <xf numFmtId="166" fontId="72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2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1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68" fillId="19" borderId="3" xfId="0" applyFont="1" applyFill="1" applyBorder="1" applyAlignment="1" applyProtection="1">
      <alignment horizontal="left" vertical="center"/>
      <protection locked="0"/>
    </xf>
    <xf numFmtId="0" fontId="54" fillId="2" borderId="3" xfId="0" applyFont="1" applyFill="1" applyBorder="1" applyAlignment="1" applyProtection="1">
      <alignment horizontal="left"/>
      <protection locked="0"/>
    </xf>
    <xf numFmtId="0" fontId="31" fillId="19" borderId="3" xfId="0" applyFont="1" applyFill="1" applyBorder="1" applyAlignment="1" applyProtection="1">
      <alignment horizontal="center"/>
      <protection locked="0"/>
    </xf>
    <xf numFmtId="0" fontId="82" fillId="23" borderId="0" xfId="0" applyFont="1" applyFill="1" applyAlignment="1">
      <alignment horizontal="center" vertical="center"/>
    </xf>
    <xf numFmtId="0" fontId="86" fillId="19" borderId="24" xfId="0" applyFont="1" applyFill="1" applyBorder="1" applyAlignment="1" applyProtection="1">
      <alignment horizontal="left" vertical="center"/>
      <protection locked="0"/>
    </xf>
    <xf numFmtId="0" fontId="48" fillId="19" borderId="0" xfId="0" applyFont="1" applyFill="1" applyProtection="1">
      <protection locked="0"/>
    </xf>
    <xf numFmtId="0" fontId="48" fillId="2" borderId="15" xfId="0" applyFont="1" applyFill="1" applyBorder="1" applyAlignment="1" applyProtection="1">
      <alignment horizontal="right"/>
      <protection locked="0"/>
    </xf>
    <xf numFmtId="0" fontId="48" fillId="5" borderId="16" xfId="0" applyFont="1" applyFill="1" applyBorder="1" applyAlignment="1" applyProtection="1">
      <alignment horizontal="right"/>
      <protection locked="0"/>
    </xf>
    <xf numFmtId="0" fontId="56" fillId="5" borderId="16" xfId="0" applyFont="1" applyFill="1" applyBorder="1" applyAlignment="1" applyProtection="1">
      <alignment horizontal="right"/>
      <protection locked="0"/>
    </xf>
    <xf numFmtId="0" fontId="41" fillId="6" borderId="16" xfId="0" applyFont="1" applyFill="1" applyBorder="1" applyAlignment="1" applyProtection="1">
      <alignment horizontal="left"/>
      <protection locked="0"/>
    </xf>
    <xf numFmtId="0" fontId="41" fillId="17" borderId="6" xfId="0" applyFont="1" applyFill="1" applyBorder="1" applyAlignment="1" applyProtection="1">
      <alignment horizontal="left" vertical="center"/>
      <protection locked="0"/>
    </xf>
    <xf numFmtId="0" fontId="48" fillId="5" borderId="27" xfId="0" applyFont="1" applyFill="1" applyBorder="1" applyAlignment="1" applyProtection="1">
      <alignment horizontal="right"/>
      <protection locked="0"/>
    </xf>
    <xf numFmtId="0" fontId="41" fillId="33" borderId="6" xfId="0" applyFont="1" applyFill="1" applyBorder="1" applyAlignment="1" applyProtection="1">
      <alignment horizontal="left" vertical="center"/>
      <protection locked="0"/>
    </xf>
    <xf numFmtId="0" fontId="41" fillId="5" borderId="15" xfId="0" applyFont="1" applyFill="1" applyBorder="1" applyAlignment="1" applyProtection="1">
      <alignment horizontal="left" vertical="center"/>
      <protection locked="0"/>
    </xf>
    <xf numFmtId="0" fontId="57" fillId="20" borderId="16" xfId="0" applyFont="1" applyFill="1" applyBorder="1" applyAlignment="1" applyProtection="1">
      <alignment horizontal="right"/>
      <protection locked="0"/>
    </xf>
    <xf numFmtId="0" fontId="41" fillId="33" borderId="15" xfId="0" applyFont="1" applyFill="1" applyBorder="1" applyAlignment="1" applyProtection="1">
      <alignment horizontal="left" vertical="center"/>
      <protection locked="0"/>
    </xf>
    <xf numFmtId="0" fontId="41" fillId="20" borderId="15" xfId="0" applyFont="1" applyFill="1" applyBorder="1" applyAlignment="1" applyProtection="1">
      <alignment horizontal="left" vertical="center"/>
      <protection locked="0"/>
    </xf>
    <xf numFmtId="0" fontId="57" fillId="6" borderId="16" xfId="0" applyFont="1" applyFill="1" applyBorder="1" applyAlignment="1" applyProtection="1">
      <alignment horizontal="right" vertical="center"/>
      <protection locked="0"/>
    </xf>
    <xf numFmtId="0" fontId="87" fillId="6" borderId="16" xfId="0" applyFont="1" applyFill="1" applyBorder="1" applyAlignment="1" applyProtection="1">
      <alignment horizontal="right"/>
      <protection locked="0"/>
    </xf>
    <xf numFmtId="0" fontId="88" fillId="5" borderId="16" xfId="0" applyFont="1" applyFill="1" applyBorder="1" applyAlignment="1" applyProtection="1">
      <alignment horizontal="right"/>
      <protection locked="0"/>
    </xf>
    <xf numFmtId="0" fontId="42" fillId="5" borderId="16" xfId="0" applyFont="1" applyFill="1" applyBorder="1" applyAlignment="1" applyProtection="1">
      <alignment horizontal="right"/>
      <protection locked="0"/>
    </xf>
    <xf numFmtId="0" fontId="48" fillId="5" borderId="16" xfId="0" applyFont="1" applyFill="1" applyBorder="1" applyAlignment="1" applyProtection="1">
      <alignment horizontal="left"/>
      <protection locked="0"/>
    </xf>
    <xf numFmtId="0" fontId="48" fillId="5" borderId="27" xfId="0" applyFont="1" applyFill="1" applyBorder="1" applyAlignment="1" applyProtection="1">
      <alignment horizontal="left"/>
      <protection locked="0"/>
    </xf>
    <xf numFmtId="0" fontId="57" fillId="5" borderId="16" xfId="0" applyFont="1" applyFill="1" applyBorder="1" applyAlignment="1" applyProtection="1">
      <alignment horizontal="right"/>
      <protection locked="0"/>
    </xf>
    <xf numFmtId="0" fontId="88" fillId="5" borderId="27" xfId="0" applyFont="1" applyFill="1" applyBorder="1" applyAlignment="1" applyProtection="1">
      <alignment horizontal="right"/>
      <protection locked="0"/>
    </xf>
    <xf numFmtId="0" fontId="88" fillId="5" borderId="3" xfId="0" applyFont="1" applyFill="1" applyBorder="1" applyAlignment="1" applyProtection="1">
      <alignment horizontal="right"/>
      <protection locked="0"/>
    </xf>
    <xf numFmtId="0" fontId="41" fillId="5" borderId="11" xfId="0" applyFont="1" applyFill="1" applyBorder="1" applyAlignment="1" applyProtection="1">
      <alignment horizontal="right"/>
      <protection locked="0"/>
    </xf>
    <xf numFmtId="0" fontId="41" fillId="2" borderId="3" xfId="0" applyFont="1" applyFill="1" applyBorder="1" applyAlignment="1" applyProtection="1">
      <alignment horizontal="right"/>
      <protection locked="0"/>
    </xf>
    <xf numFmtId="0" fontId="42" fillId="5" borderId="27" xfId="0" applyFont="1" applyFill="1" applyBorder="1" applyAlignment="1" applyProtection="1">
      <alignment horizontal="right"/>
      <protection locked="0"/>
    </xf>
    <xf numFmtId="0" fontId="42" fillId="16" borderId="15" xfId="0" applyFont="1" applyFill="1" applyBorder="1" applyProtection="1">
      <protection locked="0"/>
    </xf>
    <xf numFmtId="0" fontId="28" fillId="16" borderId="16" xfId="0" applyFont="1" applyFill="1" applyBorder="1" applyAlignment="1" applyProtection="1">
      <alignment horizontal="left"/>
      <protection locked="0"/>
    </xf>
    <xf numFmtId="0" fontId="89" fillId="16" borderId="16" xfId="0" applyFont="1" applyFill="1" applyBorder="1" applyAlignment="1" applyProtection="1">
      <alignment horizontal="left"/>
      <protection locked="0"/>
    </xf>
    <xf numFmtId="0" fontId="89" fillId="12" borderId="16" xfId="0" applyFont="1" applyFill="1" applyBorder="1" applyProtection="1">
      <protection locked="0"/>
    </xf>
    <xf numFmtId="0" fontId="89" fillId="12" borderId="16" xfId="0" applyFont="1" applyFill="1" applyBorder="1" applyAlignment="1" applyProtection="1">
      <alignment vertical="center"/>
      <protection locked="0"/>
    </xf>
    <xf numFmtId="0" fontId="28" fillId="19" borderId="16" xfId="0" applyFont="1" applyFill="1" applyBorder="1" applyAlignment="1" applyProtection="1">
      <alignment horizontal="right"/>
      <protection locked="0"/>
    </xf>
    <xf numFmtId="0" fontId="28" fillId="19" borderId="16" xfId="0" applyFont="1" applyFill="1" applyBorder="1" applyAlignment="1" applyProtection="1">
      <alignment horizontal="right" vertical="center"/>
      <protection locked="0"/>
    </xf>
    <xf numFmtId="0" fontId="48" fillId="19" borderId="16" xfId="0" applyFont="1" applyFill="1" applyBorder="1" applyAlignment="1" applyProtection="1">
      <alignment horizontal="right" vertical="center"/>
      <protection locked="0"/>
    </xf>
    <xf numFmtId="0" fontId="28" fillId="19" borderId="27" xfId="0" applyFont="1" applyFill="1" applyBorder="1" applyAlignment="1" applyProtection="1">
      <alignment horizontal="right" vertical="center"/>
      <protection locked="0"/>
    </xf>
    <xf numFmtId="0" fontId="48" fillId="19" borderId="0" xfId="0" applyFont="1" applyFill="1" applyAlignment="1" applyProtection="1">
      <alignment horizontal="right"/>
      <protection locked="0"/>
    </xf>
    <xf numFmtId="0" fontId="48" fillId="0" borderId="0" xfId="0" applyFont="1" applyAlignment="1" applyProtection="1">
      <alignment horizontal="right"/>
      <protection locked="0"/>
    </xf>
    <xf numFmtId="0" fontId="42" fillId="6" borderId="16" xfId="0" applyFont="1" applyFill="1" applyBorder="1" applyAlignment="1" applyProtection="1">
      <alignment horizontal="right"/>
      <protection locked="0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55" fillId="0" borderId="23" xfId="0" applyFont="1" applyBorder="1" applyAlignment="1" applyProtection="1">
      <alignment horizontal="left"/>
      <protection locked="0"/>
    </xf>
    <xf numFmtId="0" fontId="55" fillId="0" borderId="21" xfId="0" applyFont="1" applyBorder="1" applyAlignment="1" applyProtection="1">
      <alignment horizontal="left"/>
      <protection locked="0"/>
    </xf>
    <xf numFmtId="0" fontId="55" fillId="0" borderId="41" xfId="0" applyFont="1" applyBorder="1" applyAlignment="1" applyProtection="1">
      <alignment horizontal="left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61" fillId="17" borderId="8" xfId="0" applyFont="1" applyFill="1" applyBorder="1" applyAlignment="1" applyProtection="1">
      <alignment horizontal="left" vertical="center" wrapText="1"/>
      <protection locked="0"/>
    </xf>
    <xf numFmtId="0" fontId="61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0" fillId="2" borderId="15" xfId="0" applyFont="1" applyFill="1" applyBorder="1" applyAlignment="1" applyProtection="1">
      <alignment horizontal="left" wrapText="1"/>
      <protection locked="0"/>
    </xf>
    <xf numFmtId="0" fontId="30" fillId="2" borderId="14" xfId="0" applyFont="1" applyFill="1" applyBorder="1" applyAlignment="1" applyProtection="1">
      <alignment horizontal="left"/>
      <protection locked="0"/>
    </xf>
    <xf numFmtId="0" fontId="30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85" fillId="22" borderId="6" xfId="0" applyFont="1" applyFill="1" applyBorder="1" applyAlignment="1" applyProtection="1">
      <alignment horizontal="left"/>
      <protection locked="0"/>
    </xf>
    <xf numFmtId="0" fontId="85" fillId="22" borderId="7" xfId="0" applyFont="1" applyFill="1" applyBorder="1" applyAlignment="1" applyProtection="1">
      <alignment horizontal="left"/>
      <protection locked="0"/>
    </xf>
    <xf numFmtId="0" fontId="60" fillId="19" borderId="3" xfId="0" applyFont="1" applyFill="1" applyBorder="1" applyAlignment="1" applyProtection="1">
      <alignment horizontal="left" wrapText="1"/>
      <protection locked="0"/>
    </xf>
    <xf numFmtId="0" fontId="60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69" fillId="38" borderId="7" xfId="0" applyFont="1" applyFill="1" applyBorder="1" applyAlignment="1" applyProtection="1">
      <alignment horizontal="center"/>
      <protection locked="0"/>
    </xf>
    <xf numFmtId="0" fontId="69" fillId="38" borderId="9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83" fillId="2" borderId="16" xfId="0" applyFont="1" applyFill="1" applyBorder="1" applyAlignment="1" applyProtection="1">
      <alignment horizontal="center" vertical="center"/>
      <protection locked="0"/>
    </xf>
    <xf numFmtId="0" fontId="83" fillId="2" borderId="18" xfId="0" applyFont="1" applyFill="1" applyBorder="1" applyAlignment="1" applyProtection="1">
      <alignment horizontal="center" vertical="center"/>
      <protection locked="0"/>
    </xf>
    <xf numFmtId="0" fontId="61" fillId="33" borderId="8" xfId="0" applyFont="1" applyFill="1" applyBorder="1" applyAlignment="1" applyProtection="1">
      <alignment horizontal="center" vertical="center"/>
      <protection locked="0"/>
    </xf>
    <xf numFmtId="0" fontId="61" fillId="33" borderId="7" xfId="0" applyFont="1" applyFill="1" applyBorder="1" applyAlignment="1" applyProtection="1">
      <alignment horizontal="center" vertical="center"/>
      <protection locked="0"/>
    </xf>
    <xf numFmtId="0" fontId="27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29" fillId="33" borderId="8" xfId="0" applyFont="1" applyFill="1" applyBorder="1" applyAlignment="1" applyProtection="1">
      <alignment horizontal="left" vertical="center"/>
      <protection locked="0"/>
    </xf>
    <xf numFmtId="0" fontId="29" fillId="33" borderId="7" xfId="0" applyFont="1" applyFill="1" applyBorder="1" applyAlignment="1" applyProtection="1">
      <alignment horizontal="left" vertic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30" fillId="2" borderId="22" xfId="0" applyFont="1" applyFill="1" applyBorder="1" applyProtection="1">
      <protection locked="0"/>
    </xf>
    <xf numFmtId="0" fontId="30" fillId="2" borderId="36" xfId="0" applyFont="1" applyFill="1" applyBorder="1" applyProtection="1"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67" fillId="19" borderId="3" xfId="0" applyFont="1" applyFill="1" applyBorder="1" applyAlignment="1" applyProtection="1">
      <alignment horizontal="center" vertical="center" wrapText="1"/>
      <protection locked="0"/>
    </xf>
    <xf numFmtId="0" fontId="84" fillId="16" borderId="15" xfId="0" applyFont="1" applyFill="1" applyBorder="1" applyAlignment="1" applyProtection="1">
      <alignment horizontal="center" vertical="center" wrapText="1"/>
      <protection locked="0"/>
    </xf>
    <xf numFmtId="0" fontId="84" fillId="16" borderId="14" xfId="0" applyFont="1" applyFill="1" applyBorder="1" applyAlignment="1" applyProtection="1">
      <alignment horizontal="center" vertical="center" wrapText="1"/>
      <protection locked="0"/>
    </xf>
    <xf numFmtId="0" fontId="84" fillId="16" borderId="17" xfId="0" applyFont="1" applyFill="1" applyBorder="1" applyAlignment="1" applyProtection="1">
      <alignment horizontal="center" vertical="center" wrapText="1"/>
      <protection locked="0"/>
    </xf>
    <xf numFmtId="0" fontId="84" fillId="16" borderId="27" xfId="0" applyFont="1" applyFill="1" applyBorder="1" applyAlignment="1" applyProtection="1">
      <alignment horizontal="center" vertical="center" wrapText="1"/>
      <protection locked="0"/>
    </xf>
    <xf numFmtId="0" fontId="84" fillId="16" borderId="5" xfId="0" applyFont="1" applyFill="1" applyBorder="1" applyAlignment="1" applyProtection="1">
      <alignment horizontal="center" vertical="center" wrapText="1"/>
      <protection locked="0"/>
    </xf>
    <xf numFmtId="0" fontId="84" fillId="16" borderId="19" xfId="0" applyFont="1" applyFill="1" applyBorder="1" applyAlignment="1" applyProtection="1">
      <alignment horizontal="center" vertical="center" wrapText="1"/>
      <protection locked="0"/>
    </xf>
    <xf numFmtId="0" fontId="31" fillId="21" borderId="33" xfId="0" applyFont="1" applyFill="1" applyBorder="1" applyAlignment="1" applyProtection="1">
      <alignment horizontal="center" vertical="center" wrapText="1"/>
      <protection locked="0"/>
    </xf>
    <xf numFmtId="0" fontId="31" fillId="21" borderId="10" xfId="0" applyFont="1" applyFill="1" applyBorder="1" applyAlignment="1" applyProtection="1">
      <alignment horizontal="center" vertical="center" wrapText="1"/>
      <protection locked="0"/>
    </xf>
    <xf numFmtId="164" fontId="31" fillId="45" borderId="9" xfId="1" applyFont="1" applyFill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58" fillId="19" borderId="15" xfId="0" applyFont="1" applyFill="1" applyBorder="1" applyAlignment="1" applyProtection="1">
      <alignment horizontal="center" vertical="center"/>
      <protection locked="0"/>
    </xf>
    <xf numFmtId="0" fontId="58" fillId="19" borderId="17" xfId="0" applyFont="1" applyFill="1" applyBorder="1" applyAlignment="1" applyProtection="1">
      <alignment horizontal="center" vertical="center"/>
      <protection locked="0"/>
    </xf>
    <xf numFmtId="0" fontId="58" fillId="19" borderId="27" xfId="0" applyFont="1" applyFill="1" applyBorder="1" applyAlignment="1" applyProtection="1">
      <alignment horizontal="center" vertical="center"/>
      <protection locked="0"/>
    </xf>
    <xf numFmtId="0" fontId="58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1" fillId="33" borderId="8" xfId="0" applyFont="1" applyFill="1" applyBorder="1" applyAlignment="1" applyProtection="1">
      <alignment horizontal="left" wrapText="1"/>
      <protection locked="0"/>
    </xf>
    <xf numFmtId="0" fontId="61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90" fillId="19" borderId="6" xfId="0" applyFont="1" applyFill="1" applyBorder="1" applyAlignment="1" applyProtection="1">
      <alignment horizontal="left"/>
      <protection locked="0"/>
    </xf>
    <xf numFmtId="0" fontId="90" fillId="19" borderId="7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0" fontId="47" fillId="9" borderId="32" xfId="0" applyFont="1" applyFill="1" applyBorder="1" applyAlignment="1" applyProtection="1">
      <alignment horizontal="center" vertical="center"/>
      <protection locked="0"/>
    </xf>
    <xf numFmtId="0" fontId="47" fillId="9" borderId="24" xfId="0" applyFont="1" applyFill="1" applyBorder="1" applyAlignment="1" applyProtection="1">
      <alignment horizontal="center" vertical="center"/>
      <protection locked="0"/>
    </xf>
    <xf numFmtId="0" fontId="47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2" fillId="41" borderId="14" xfId="0" applyNumberFormat="1" applyFont="1" applyFill="1" applyBorder="1" applyAlignment="1" applyProtection="1">
      <alignment horizontal="center"/>
      <protection locked="0"/>
    </xf>
    <xf numFmtId="0" fontId="73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2" fillId="41" borderId="5" xfId="0" applyNumberFormat="1" applyFont="1" applyFill="1" applyBorder="1" applyAlignment="1" applyProtection="1">
      <alignment horizontal="center"/>
      <protection locked="0"/>
    </xf>
    <xf numFmtId="0" fontId="53" fillId="13" borderId="19" xfId="0" applyFont="1" applyFill="1" applyBorder="1" applyProtection="1">
      <protection locked="0"/>
    </xf>
    <xf numFmtId="0" fontId="41" fillId="45" borderId="9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A3DEE"/>
      <color rgb="FFFFFFCC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03"/>
  <sheetViews>
    <sheetView topLeftCell="C1" zoomScale="70" zoomScaleNormal="70" workbookViewId="0">
      <selection activeCell="S9" sqref="S9"/>
    </sheetView>
  </sheetViews>
  <sheetFormatPr defaultColWidth="12.59765625" defaultRowHeight="15" customHeight="1"/>
  <cols>
    <col min="1" max="2" width="7.59765625" style="4" hidden="1" customWidth="1"/>
    <col min="3" max="3" width="14.796875" style="66" customWidth="1"/>
    <col min="4" max="4" width="9" style="66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31.2968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31.09765625" style="4" bestFit="1" customWidth="1"/>
    <col min="18" max="18" width="14.8984375" style="4" customWidth="1"/>
    <col min="19" max="19" width="22" style="4" customWidth="1"/>
    <col min="20" max="20" width="1.296875" style="4" customWidth="1"/>
    <col min="21" max="21" width="10.19921875" style="4" customWidth="1"/>
    <col min="22" max="22" width="7.59765625" style="4" hidden="1" customWidth="1"/>
    <col min="23" max="23" width="19.09765625" style="4" customWidth="1"/>
    <col min="24" max="24" width="2.09765625" style="4" hidden="1" customWidth="1"/>
    <col min="25" max="25" width="25.59765625" style="4" customWidth="1"/>
    <col min="26" max="26" width="7.59765625" style="4" hidden="1" customWidth="1"/>
    <col min="27" max="28" width="17.296875" style="4" customWidth="1"/>
    <col min="29" max="29" width="10.3984375" style="4" customWidth="1"/>
    <col min="30" max="31" width="15.296875" style="4" customWidth="1"/>
    <col min="32" max="32" width="22" style="4" customWidth="1"/>
    <col min="33" max="36" width="30.5" style="4" customWidth="1"/>
    <col min="37" max="37" width="15.796875" style="4" customWidth="1"/>
    <col min="38" max="38" width="25.5" style="4" customWidth="1"/>
    <col min="39" max="39" width="12.59765625" style="4"/>
    <col min="40" max="40" width="4.8984375" style="4" customWidth="1"/>
    <col min="41" max="41" width="26.19921875" style="4" customWidth="1"/>
    <col min="42" max="42" width="18.796875" style="4" customWidth="1"/>
    <col min="43" max="43" width="20.8984375" style="4" customWidth="1"/>
    <col min="44" max="44" width="12.59765625" style="4"/>
    <col min="45" max="45" width="6.296875" style="5" customWidth="1"/>
    <col min="46" max="46" width="12.59765625" style="5"/>
    <col min="47" max="16384" width="12.59765625" style="4"/>
  </cols>
  <sheetData>
    <row r="1" spans="3:46" ht="18.600000000000001" customHeight="1"/>
    <row r="2" spans="3:46" ht="20.399999999999999" customHeight="1"/>
    <row r="3" spans="3:46" s="145" customFormat="1" ht="34.799999999999997" customHeight="1">
      <c r="C3" s="142" t="s">
        <v>1</v>
      </c>
      <c r="D3" s="142" t="s">
        <v>104</v>
      </c>
      <c r="E3" s="143"/>
      <c r="F3" s="148" t="s">
        <v>333</v>
      </c>
      <c r="G3" s="147" t="s">
        <v>334</v>
      </c>
      <c r="H3" s="148" t="s">
        <v>11</v>
      </c>
      <c r="L3" s="148" t="s">
        <v>331</v>
      </c>
      <c r="M3" s="170" t="s">
        <v>20</v>
      </c>
      <c r="N3" s="146" t="s">
        <v>346</v>
      </c>
      <c r="O3" s="144"/>
      <c r="P3" s="406" t="s">
        <v>501</v>
      </c>
      <c r="Q3" s="407"/>
      <c r="R3" s="147" t="s">
        <v>107</v>
      </c>
      <c r="S3" s="147" t="s">
        <v>259</v>
      </c>
      <c r="U3" s="147" t="s">
        <v>54</v>
      </c>
      <c r="W3" s="147" t="s">
        <v>1</v>
      </c>
      <c r="Y3" s="147" t="s">
        <v>260</v>
      </c>
      <c r="AA3" s="148" t="s">
        <v>261</v>
      </c>
      <c r="AB3" s="165" t="s">
        <v>325</v>
      </c>
      <c r="AD3" s="149" t="s">
        <v>323</v>
      </c>
      <c r="AE3" s="149" t="s">
        <v>324</v>
      </c>
      <c r="AF3" s="147" t="s">
        <v>262</v>
      </c>
      <c r="AG3" s="320" t="s">
        <v>141</v>
      </c>
      <c r="AH3" s="321"/>
      <c r="AI3" s="320" t="s">
        <v>142</v>
      </c>
      <c r="AJ3" s="320" t="s">
        <v>143</v>
      </c>
      <c r="AK3" s="320" t="s">
        <v>385</v>
      </c>
      <c r="AL3" s="320" t="s">
        <v>386</v>
      </c>
      <c r="AM3"/>
      <c r="AO3" s="145" t="s">
        <v>184</v>
      </c>
      <c r="AP3" s="145" t="s">
        <v>185</v>
      </c>
      <c r="AQ3" s="144" t="s">
        <v>94</v>
      </c>
      <c r="AR3" s="145" t="s">
        <v>25</v>
      </c>
      <c r="AS3" s="144">
        <v>0</v>
      </c>
      <c r="AT3" s="368" t="s">
        <v>481</v>
      </c>
    </row>
    <row r="4" spans="3:46" ht="19.05" customHeight="1">
      <c r="C4" s="69" t="s">
        <v>38</v>
      </c>
      <c r="D4" s="67" t="s">
        <v>39</v>
      </c>
      <c r="E4" s="70" t="s">
        <v>109</v>
      </c>
      <c r="F4" s="70">
        <v>1</v>
      </c>
      <c r="G4" s="1">
        <v>2564</v>
      </c>
      <c r="H4" s="3" t="s">
        <v>24</v>
      </c>
      <c r="I4" s="6" t="s">
        <v>18</v>
      </c>
      <c r="L4" s="3" t="s">
        <v>329</v>
      </c>
      <c r="M4" s="171" t="s">
        <v>338</v>
      </c>
      <c r="N4" s="3" t="s">
        <v>348</v>
      </c>
      <c r="P4" s="360" t="s">
        <v>500</v>
      </c>
      <c r="Q4" s="360" t="s">
        <v>302</v>
      </c>
      <c r="R4" s="3" t="s">
        <v>108</v>
      </c>
      <c r="S4" s="82" t="s">
        <v>340</v>
      </c>
      <c r="U4" s="358" t="s">
        <v>134</v>
      </c>
      <c r="W4" s="3" t="s">
        <v>302</v>
      </c>
      <c r="Y4" s="3" t="s">
        <v>295</v>
      </c>
      <c r="AA4" s="3" t="s">
        <v>25</v>
      </c>
      <c r="AB4" s="166" t="s">
        <v>326</v>
      </c>
      <c r="AC4" s="4" t="s">
        <v>17</v>
      </c>
      <c r="AD4" s="1">
        <v>0</v>
      </c>
      <c r="AE4" s="1">
        <v>0</v>
      </c>
      <c r="AF4" s="3" t="s">
        <v>33</v>
      </c>
      <c r="AG4" s="322" t="s">
        <v>152</v>
      </c>
      <c r="AH4" s="342" t="s">
        <v>469</v>
      </c>
      <c r="AI4" s="324" t="s">
        <v>398</v>
      </c>
      <c r="AJ4" s="331" t="s">
        <v>153</v>
      </c>
      <c r="AK4" s="332" t="s">
        <v>399</v>
      </c>
      <c r="AL4" s="326" t="s">
        <v>400</v>
      </c>
      <c r="AM4" s="327" t="s">
        <v>466</v>
      </c>
      <c r="AO4" s="4" t="s">
        <v>183</v>
      </c>
      <c r="AP4" s="4" t="s">
        <v>214</v>
      </c>
      <c r="AQ4" s="4" t="s">
        <v>186</v>
      </c>
      <c r="AR4" s="4" t="s">
        <v>31</v>
      </c>
      <c r="AS4" s="5">
        <v>1</v>
      </c>
      <c r="AT4" s="1" t="s">
        <v>484</v>
      </c>
    </row>
    <row r="5" spans="3:46" ht="19.05" customHeight="1">
      <c r="C5" s="69" t="s">
        <v>65</v>
      </c>
      <c r="D5" s="67" t="s">
        <v>243</v>
      </c>
      <c r="E5" s="70" t="s">
        <v>109</v>
      </c>
      <c r="F5" s="70">
        <v>2</v>
      </c>
      <c r="G5" s="1">
        <v>2565</v>
      </c>
      <c r="H5" s="3" t="s">
        <v>29</v>
      </c>
      <c r="I5" s="6" t="s">
        <v>30</v>
      </c>
      <c r="L5" s="3" t="s">
        <v>330</v>
      </c>
      <c r="M5" s="3" t="s">
        <v>335</v>
      </c>
      <c r="N5" s="3" t="s">
        <v>349</v>
      </c>
      <c r="P5" s="360"/>
      <c r="Q5" s="360" t="s">
        <v>365</v>
      </c>
      <c r="R5" s="3" t="s">
        <v>502</v>
      </c>
      <c r="S5" s="2" t="s">
        <v>504</v>
      </c>
      <c r="U5" s="359" t="s">
        <v>133</v>
      </c>
      <c r="W5" s="3" t="s">
        <v>301</v>
      </c>
      <c r="Y5" s="3" t="s">
        <v>296</v>
      </c>
      <c r="AA5" s="3" t="s">
        <v>232</v>
      </c>
      <c r="AB5" s="166" t="s">
        <v>327</v>
      </c>
      <c r="AC5" s="4" t="s">
        <v>32</v>
      </c>
      <c r="AD5" s="1">
        <v>1</v>
      </c>
      <c r="AE5" s="1">
        <v>1</v>
      </c>
      <c r="AF5" s="3" t="s">
        <v>26</v>
      </c>
      <c r="AG5" s="322" t="s">
        <v>157</v>
      </c>
      <c r="AH5" s="342" t="s">
        <v>468</v>
      </c>
      <c r="AI5" s="324" t="s">
        <v>387</v>
      </c>
      <c r="AJ5" s="325" t="s">
        <v>159</v>
      </c>
      <c r="AK5" s="326" t="s">
        <v>388</v>
      </c>
      <c r="AL5" s="326" t="s">
        <v>158</v>
      </c>
      <c r="AM5" s="327" t="s">
        <v>147</v>
      </c>
      <c r="AR5" s="4" t="s">
        <v>191</v>
      </c>
      <c r="AS5" s="5">
        <v>2</v>
      </c>
      <c r="AT5" s="1" t="s">
        <v>485</v>
      </c>
    </row>
    <row r="6" spans="3:46" ht="19.05" customHeight="1">
      <c r="C6" s="71" t="s">
        <v>92</v>
      </c>
      <c r="D6" s="67" t="s">
        <v>93</v>
      </c>
      <c r="E6" s="70" t="s">
        <v>110</v>
      </c>
      <c r="F6" s="70">
        <v>3</v>
      </c>
      <c r="G6" s="1">
        <v>2566</v>
      </c>
      <c r="H6" s="3" t="s">
        <v>36</v>
      </c>
      <c r="M6" s="3" t="s">
        <v>135</v>
      </c>
      <c r="N6" s="3" t="s">
        <v>350</v>
      </c>
      <c r="R6" s="3" t="s">
        <v>503</v>
      </c>
      <c r="S6" s="3"/>
      <c r="W6" s="357" t="s">
        <v>303</v>
      </c>
      <c r="Y6" s="3" t="s">
        <v>297</v>
      </c>
      <c r="AA6" s="3" t="s">
        <v>31</v>
      </c>
      <c r="AB6" s="166"/>
      <c r="AD6" s="1">
        <v>2</v>
      </c>
      <c r="AE6" s="1">
        <v>2</v>
      </c>
      <c r="AF6" s="3" t="s">
        <v>129</v>
      </c>
      <c r="AG6" s="323" t="s">
        <v>148</v>
      </c>
      <c r="AH6" s="342" t="s">
        <v>468</v>
      </c>
      <c r="AI6" s="324" t="s">
        <v>149</v>
      </c>
      <c r="AJ6" s="329" t="s">
        <v>463</v>
      </c>
      <c r="AK6" s="326" t="s">
        <v>464</v>
      </c>
      <c r="AL6" s="330" t="s">
        <v>149</v>
      </c>
      <c r="AM6" s="327" t="s">
        <v>147</v>
      </c>
      <c r="AR6" s="4" t="s">
        <v>41</v>
      </c>
      <c r="AS6" s="5">
        <v>3</v>
      </c>
      <c r="AT6" s="1" t="s">
        <v>486</v>
      </c>
    </row>
    <row r="7" spans="3:46" ht="19.05" customHeight="1">
      <c r="C7" s="71" t="s">
        <v>71</v>
      </c>
      <c r="D7" s="67" t="s">
        <v>72</v>
      </c>
      <c r="E7" s="70" t="s">
        <v>110</v>
      </c>
      <c r="F7" s="70">
        <v>4</v>
      </c>
      <c r="G7" s="1">
        <v>2567</v>
      </c>
      <c r="H7" s="3" t="s">
        <v>40</v>
      </c>
      <c r="L7" s="5" t="s">
        <v>473</v>
      </c>
      <c r="M7" s="230" t="s">
        <v>497</v>
      </c>
      <c r="N7" s="3" t="s">
        <v>351</v>
      </c>
      <c r="W7" s="357" t="s">
        <v>304</v>
      </c>
      <c r="Y7" s="3" t="s">
        <v>230</v>
      </c>
      <c r="AA7" s="3" t="s">
        <v>37</v>
      </c>
      <c r="AB7" s="166"/>
      <c r="AD7" s="1">
        <v>3</v>
      </c>
      <c r="AE7" s="1">
        <v>3</v>
      </c>
      <c r="AF7" s="3" t="s">
        <v>130</v>
      </c>
      <c r="AG7" s="323" t="s">
        <v>150</v>
      </c>
      <c r="AH7" s="323" t="s">
        <v>394</v>
      </c>
      <c r="AI7" s="328" t="s">
        <v>390</v>
      </c>
      <c r="AJ7" s="329" t="s">
        <v>151</v>
      </c>
      <c r="AK7" s="326" t="s">
        <v>391</v>
      </c>
      <c r="AL7" s="326" t="s">
        <v>392</v>
      </c>
      <c r="AM7" s="327" t="s">
        <v>147</v>
      </c>
      <c r="AR7" s="4" t="s">
        <v>192</v>
      </c>
      <c r="AS7" s="5">
        <v>4</v>
      </c>
      <c r="AT7" s="1" t="s">
        <v>487</v>
      </c>
    </row>
    <row r="8" spans="3:46" ht="19.05" customHeight="1">
      <c r="C8" s="71" t="s">
        <v>55</v>
      </c>
      <c r="D8" s="67" t="s">
        <v>56</v>
      </c>
      <c r="E8" s="70" t="s">
        <v>110</v>
      </c>
      <c r="F8" s="70">
        <v>5</v>
      </c>
      <c r="G8" s="1">
        <v>2568</v>
      </c>
      <c r="H8" s="3" t="s">
        <v>45</v>
      </c>
      <c r="L8" s="5" t="s">
        <v>474</v>
      </c>
      <c r="M8" s="230" t="s">
        <v>498</v>
      </c>
      <c r="N8" s="3" t="s">
        <v>352</v>
      </c>
      <c r="O8" s="7"/>
      <c r="W8" s="357" t="s">
        <v>305</v>
      </c>
      <c r="Y8" s="3"/>
      <c r="AA8" s="3" t="s">
        <v>191</v>
      </c>
      <c r="AB8" s="166"/>
      <c r="AD8" s="1">
        <v>4</v>
      </c>
      <c r="AE8" s="1">
        <v>4</v>
      </c>
      <c r="AF8" s="3" t="s">
        <v>47</v>
      </c>
      <c r="AG8" s="323" t="s">
        <v>393</v>
      </c>
      <c r="AH8" s="323" t="s">
        <v>394</v>
      </c>
      <c r="AI8" s="324" t="s">
        <v>395</v>
      </c>
      <c r="AJ8" s="329" t="s">
        <v>396</v>
      </c>
      <c r="AK8" s="326"/>
      <c r="AL8" s="330" t="s">
        <v>397</v>
      </c>
      <c r="AM8" s="327" t="s">
        <v>147</v>
      </c>
      <c r="AR8" s="4" t="s">
        <v>193</v>
      </c>
      <c r="AS8" s="5">
        <v>5</v>
      </c>
      <c r="AT8" s="1" t="s">
        <v>488</v>
      </c>
    </row>
    <row r="9" spans="3:46" ht="19.05" customHeight="1">
      <c r="C9" s="71" t="s">
        <v>27</v>
      </c>
      <c r="D9" s="67" t="s">
        <v>28</v>
      </c>
      <c r="E9" s="70" t="s">
        <v>111</v>
      </c>
      <c r="F9" s="70">
        <v>6</v>
      </c>
      <c r="G9" s="1">
        <v>2569</v>
      </c>
      <c r="H9" s="3" t="s">
        <v>49</v>
      </c>
      <c r="L9" s="5" t="s">
        <v>475</v>
      </c>
      <c r="M9" s="230" t="s">
        <v>336</v>
      </c>
      <c r="N9" s="3" t="s">
        <v>353</v>
      </c>
      <c r="O9" s="7"/>
      <c r="W9" s="357" t="s">
        <v>306</v>
      </c>
      <c r="AA9" s="3" t="s">
        <v>41</v>
      </c>
      <c r="AB9" s="166"/>
      <c r="AD9" s="1">
        <v>5</v>
      </c>
      <c r="AE9" s="1">
        <v>5</v>
      </c>
      <c r="AF9" s="3" t="s">
        <v>42</v>
      </c>
      <c r="AG9" s="322" t="s">
        <v>456</v>
      </c>
      <c r="AH9" s="323" t="s">
        <v>389</v>
      </c>
      <c r="AI9" s="324" t="s">
        <v>264</v>
      </c>
      <c r="AJ9" s="331" t="s">
        <v>457</v>
      </c>
      <c r="AK9" s="332" t="s">
        <v>458</v>
      </c>
      <c r="AL9" s="326" t="s">
        <v>459</v>
      </c>
      <c r="AM9" s="327" t="s">
        <v>147</v>
      </c>
      <c r="AS9" s="5">
        <v>6</v>
      </c>
      <c r="AT9" s="1" t="s">
        <v>489</v>
      </c>
    </row>
    <row r="10" spans="3:46" ht="19.05" customHeight="1">
      <c r="C10" s="71" t="s">
        <v>87</v>
      </c>
      <c r="D10" s="67" t="s">
        <v>78</v>
      </c>
      <c r="E10" s="70" t="s">
        <v>111</v>
      </c>
      <c r="F10" s="70">
        <v>7</v>
      </c>
      <c r="G10" s="1">
        <v>2570</v>
      </c>
      <c r="H10" s="3" t="s">
        <v>52</v>
      </c>
      <c r="L10" s="5" t="s">
        <v>475</v>
      </c>
      <c r="M10" s="3" t="s">
        <v>337</v>
      </c>
      <c r="N10" s="166"/>
      <c r="O10" s="7"/>
      <c r="W10" s="357" t="s">
        <v>307</v>
      </c>
      <c r="AA10" s="3" t="s">
        <v>233</v>
      </c>
      <c r="AB10" s="166"/>
      <c r="AD10" s="1">
        <v>6</v>
      </c>
      <c r="AE10" s="1">
        <v>6</v>
      </c>
      <c r="AF10" s="3" t="s">
        <v>478</v>
      </c>
      <c r="AG10" s="343" t="s">
        <v>467</v>
      </c>
      <c r="AH10" s="323" t="s">
        <v>389</v>
      </c>
      <c r="AI10" s="324"/>
      <c r="AJ10" s="331"/>
      <c r="AK10" s="332"/>
      <c r="AL10" s="326"/>
      <c r="AM10" s="327" t="s">
        <v>147</v>
      </c>
      <c r="AS10" s="5">
        <v>7</v>
      </c>
      <c r="AT10" s="1" t="s">
        <v>490</v>
      </c>
    </row>
    <row r="11" spans="3:46" ht="19.05" customHeight="1">
      <c r="C11" s="71" t="s">
        <v>79</v>
      </c>
      <c r="D11" s="67" t="s">
        <v>80</v>
      </c>
      <c r="E11" s="70" t="s">
        <v>112</v>
      </c>
      <c r="F11" s="70">
        <v>8</v>
      </c>
      <c r="G11" s="1">
        <v>2571</v>
      </c>
      <c r="H11" s="3" t="s">
        <v>57</v>
      </c>
      <c r="L11" s="5" t="s">
        <v>475</v>
      </c>
      <c r="M11" s="3" t="s">
        <v>138</v>
      </c>
      <c r="N11" s="166"/>
      <c r="W11" s="357" t="s">
        <v>308</v>
      </c>
      <c r="AA11" s="3" t="s">
        <v>231</v>
      </c>
      <c r="AB11" s="166"/>
      <c r="AD11" s="1">
        <v>7</v>
      </c>
      <c r="AE11" s="1">
        <v>7</v>
      </c>
      <c r="AF11" s="3" t="s">
        <v>131</v>
      </c>
      <c r="AG11" s="322" t="s">
        <v>155</v>
      </c>
      <c r="AH11" s="333" t="s">
        <v>401</v>
      </c>
      <c r="AI11" s="324" t="s">
        <v>402</v>
      </c>
      <c r="AJ11" s="331" t="s">
        <v>156</v>
      </c>
      <c r="AK11" s="334" t="s">
        <v>403</v>
      </c>
      <c r="AL11" s="335" t="s">
        <v>404</v>
      </c>
      <c r="AM11" s="327" t="s">
        <v>154</v>
      </c>
      <c r="AS11" s="5">
        <v>8</v>
      </c>
      <c r="AT11" s="1" t="s">
        <v>491</v>
      </c>
    </row>
    <row r="12" spans="3:46" ht="19.05" customHeight="1">
      <c r="C12" s="71" t="s">
        <v>73</v>
      </c>
      <c r="D12" s="67" t="s">
        <v>74</v>
      </c>
      <c r="E12" s="70" t="s">
        <v>112</v>
      </c>
      <c r="F12" s="70">
        <v>9</v>
      </c>
      <c r="G12" s="1">
        <v>2572</v>
      </c>
      <c r="H12" s="3" t="s">
        <v>61</v>
      </c>
      <c r="L12" s="5"/>
      <c r="M12" s="3" t="s">
        <v>136</v>
      </c>
      <c r="N12" s="166"/>
      <c r="W12" s="357" t="s">
        <v>309</v>
      </c>
      <c r="AA12" s="3" t="s">
        <v>234</v>
      </c>
      <c r="AB12" s="166"/>
      <c r="AD12" s="3"/>
      <c r="AE12" s="1">
        <v>8</v>
      </c>
      <c r="AF12" s="3" t="s">
        <v>132</v>
      </c>
      <c r="AG12" s="336" t="s">
        <v>160</v>
      </c>
      <c r="AH12" s="323" t="s">
        <v>401</v>
      </c>
      <c r="AI12" s="324" t="s">
        <v>161</v>
      </c>
      <c r="AJ12" s="337" t="s">
        <v>162</v>
      </c>
      <c r="AK12" s="326" t="s">
        <v>405</v>
      </c>
      <c r="AL12" s="326" t="s">
        <v>406</v>
      </c>
      <c r="AM12" s="327" t="s">
        <v>154</v>
      </c>
      <c r="AS12" s="5">
        <v>9</v>
      </c>
      <c r="AT12" s="1" t="s">
        <v>492</v>
      </c>
    </row>
    <row r="13" spans="3:46" ht="19.05" customHeight="1">
      <c r="C13" s="71" t="s">
        <v>62</v>
      </c>
      <c r="D13" s="67" t="s">
        <v>63</v>
      </c>
      <c r="E13" s="70" t="s">
        <v>112</v>
      </c>
      <c r="F13" s="70">
        <v>10</v>
      </c>
      <c r="G13" s="1">
        <v>2573</v>
      </c>
      <c r="H13" s="3" t="s">
        <v>64</v>
      </c>
      <c r="M13" s="3" t="s">
        <v>98</v>
      </c>
      <c r="N13" s="166"/>
      <c r="W13" s="357" t="s">
        <v>310</v>
      </c>
      <c r="AA13" s="3" t="s">
        <v>192</v>
      </c>
      <c r="AB13" s="166"/>
      <c r="AD13" s="3"/>
      <c r="AE13" s="1">
        <v>9</v>
      </c>
      <c r="AF13" s="3" t="s">
        <v>54</v>
      </c>
      <c r="AG13" s="323" t="s">
        <v>407</v>
      </c>
      <c r="AH13" s="323" t="s">
        <v>389</v>
      </c>
      <c r="AI13" s="324" t="s">
        <v>408</v>
      </c>
      <c r="AJ13" s="331" t="s">
        <v>163</v>
      </c>
      <c r="AK13" s="326" t="s">
        <v>409</v>
      </c>
      <c r="AL13" s="326" t="s">
        <v>410</v>
      </c>
      <c r="AM13" s="327" t="s">
        <v>154</v>
      </c>
      <c r="AS13" s="5">
        <v>10</v>
      </c>
      <c r="AT13" s="1" t="s">
        <v>493</v>
      </c>
    </row>
    <row r="14" spans="3:46" ht="19.05" customHeight="1">
      <c r="C14" s="71" t="s">
        <v>90</v>
      </c>
      <c r="D14" s="67" t="s">
        <v>91</v>
      </c>
      <c r="E14" s="70" t="s">
        <v>112</v>
      </c>
      <c r="F14" s="70">
        <v>11</v>
      </c>
      <c r="G14" s="1">
        <v>2574</v>
      </c>
      <c r="H14" s="3" t="s">
        <v>66</v>
      </c>
      <c r="M14" s="3" t="s">
        <v>137</v>
      </c>
      <c r="N14" s="166"/>
      <c r="W14" s="357" t="s">
        <v>311</v>
      </c>
      <c r="Y14" s="4" t="s">
        <v>94</v>
      </c>
      <c r="AA14" s="3" t="s">
        <v>235</v>
      </c>
      <c r="AB14" s="166"/>
      <c r="AD14" s="3"/>
      <c r="AE14" s="1">
        <v>10</v>
      </c>
      <c r="AF14" s="3" t="s">
        <v>58</v>
      </c>
      <c r="AG14" s="323" t="s">
        <v>411</v>
      </c>
      <c r="AH14" s="323" t="s">
        <v>389</v>
      </c>
      <c r="AI14" s="324" t="s">
        <v>412</v>
      </c>
      <c r="AJ14" s="331" t="s">
        <v>413</v>
      </c>
      <c r="AK14" s="332"/>
      <c r="AL14" s="330" t="s">
        <v>414</v>
      </c>
      <c r="AM14" s="327" t="s">
        <v>154</v>
      </c>
      <c r="AS14" s="5">
        <v>11</v>
      </c>
      <c r="AT14" s="1" t="s">
        <v>494</v>
      </c>
    </row>
    <row r="15" spans="3:46" ht="19.05" customHeight="1">
      <c r="C15" s="71" t="s">
        <v>48</v>
      </c>
      <c r="D15" s="67" t="s">
        <v>113</v>
      </c>
      <c r="E15" s="70" t="s">
        <v>112</v>
      </c>
      <c r="F15" s="70">
        <v>12</v>
      </c>
      <c r="G15" s="1">
        <v>2575</v>
      </c>
      <c r="H15" s="3" t="s">
        <v>68</v>
      </c>
      <c r="M15" s="3"/>
      <c r="W15" s="357" t="s">
        <v>312</v>
      </c>
      <c r="AA15" s="3" t="s">
        <v>46</v>
      </c>
      <c r="AB15" s="166"/>
      <c r="AD15" s="3"/>
      <c r="AE15" s="1">
        <v>11</v>
      </c>
      <c r="AF15" s="3"/>
      <c r="AG15" s="323" t="s">
        <v>415</v>
      </c>
      <c r="AH15" s="323" t="s">
        <v>389</v>
      </c>
      <c r="AI15" s="324" t="s">
        <v>416</v>
      </c>
      <c r="AJ15" s="331" t="s">
        <v>417</v>
      </c>
      <c r="AK15" s="326" t="s">
        <v>418</v>
      </c>
      <c r="AL15" s="330" t="s">
        <v>419</v>
      </c>
      <c r="AM15" s="327" t="s">
        <v>154</v>
      </c>
      <c r="AS15" s="5">
        <v>12</v>
      </c>
      <c r="AT15" s="1" t="s">
        <v>495</v>
      </c>
    </row>
    <row r="16" spans="3:46" ht="19.05" customHeight="1">
      <c r="C16" s="71" t="s">
        <v>88</v>
      </c>
      <c r="D16" s="67" t="s">
        <v>89</v>
      </c>
      <c r="E16" s="70" t="s">
        <v>114</v>
      </c>
      <c r="F16" s="70">
        <v>13</v>
      </c>
      <c r="G16" s="1">
        <v>2576</v>
      </c>
      <c r="W16" s="357" t="s">
        <v>313</v>
      </c>
      <c r="AA16" s="3" t="s">
        <v>50</v>
      </c>
      <c r="AB16" s="166"/>
      <c r="AE16" s="1">
        <v>12</v>
      </c>
      <c r="AG16" s="336" t="s">
        <v>420</v>
      </c>
      <c r="AH16" s="323" t="s">
        <v>389</v>
      </c>
      <c r="AI16" s="324" t="s">
        <v>421</v>
      </c>
      <c r="AJ16" s="331" t="s">
        <v>422</v>
      </c>
      <c r="AK16" s="326"/>
      <c r="AL16" s="330" t="s">
        <v>423</v>
      </c>
      <c r="AM16" s="327" t="s">
        <v>154</v>
      </c>
    </row>
    <row r="17" spans="3:39" ht="19.05" customHeight="1">
      <c r="C17" s="71" t="s">
        <v>59</v>
      </c>
      <c r="D17" s="67" t="s">
        <v>60</v>
      </c>
      <c r="E17" s="70" t="s">
        <v>114</v>
      </c>
      <c r="F17" s="70">
        <v>14</v>
      </c>
      <c r="G17" s="1">
        <v>2577</v>
      </c>
      <c r="S17" s="4" t="s">
        <v>94</v>
      </c>
      <c r="W17" s="357" t="s">
        <v>314</v>
      </c>
      <c r="AA17" s="3" t="s">
        <v>53</v>
      </c>
      <c r="AB17" s="166"/>
      <c r="AG17" s="323" t="s">
        <v>164</v>
      </c>
      <c r="AH17" s="333" t="s">
        <v>424</v>
      </c>
      <c r="AI17" s="324" t="s">
        <v>425</v>
      </c>
      <c r="AJ17" s="331" t="s">
        <v>166</v>
      </c>
      <c r="AK17" s="326" t="s">
        <v>426</v>
      </c>
      <c r="AL17" s="326" t="s">
        <v>165</v>
      </c>
      <c r="AM17" s="327" t="s">
        <v>427</v>
      </c>
    </row>
    <row r="18" spans="3:39" ht="19.05" customHeight="1">
      <c r="C18" s="71" t="s">
        <v>85</v>
      </c>
      <c r="D18" s="67" t="s">
        <v>86</v>
      </c>
      <c r="E18" s="70" t="s">
        <v>114</v>
      </c>
      <c r="F18" s="70">
        <v>15</v>
      </c>
      <c r="G18" s="1">
        <v>2578</v>
      </c>
      <c r="W18" s="357" t="s">
        <v>315</v>
      </c>
      <c r="AA18" s="3" t="s">
        <v>293</v>
      </c>
      <c r="AB18" s="166"/>
      <c r="AG18" s="338" t="s">
        <v>168</v>
      </c>
      <c r="AH18" s="333" t="s">
        <v>428</v>
      </c>
      <c r="AI18" s="324" t="s">
        <v>429</v>
      </c>
      <c r="AJ18" s="331" t="s">
        <v>169</v>
      </c>
      <c r="AK18" s="326" t="s">
        <v>430</v>
      </c>
      <c r="AL18" s="326" t="s">
        <v>196</v>
      </c>
      <c r="AM18" s="327" t="s">
        <v>427</v>
      </c>
    </row>
    <row r="19" spans="3:39" ht="19.05" customHeight="1">
      <c r="C19" s="71" t="s">
        <v>83</v>
      </c>
      <c r="D19" s="67" t="s">
        <v>84</v>
      </c>
      <c r="E19" s="70" t="s">
        <v>115</v>
      </c>
      <c r="F19" s="70">
        <v>16</v>
      </c>
      <c r="G19" s="1">
        <v>2579</v>
      </c>
      <c r="W19" s="357" t="s">
        <v>316</v>
      </c>
      <c r="AA19" s="3" t="s">
        <v>294</v>
      </c>
      <c r="AB19" s="166"/>
      <c r="AG19" s="323" t="s">
        <v>431</v>
      </c>
      <c r="AH19" s="333" t="s">
        <v>428</v>
      </c>
      <c r="AI19" s="324" t="s">
        <v>432</v>
      </c>
      <c r="AJ19" s="331" t="s">
        <v>433</v>
      </c>
      <c r="AK19" s="334" t="s">
        <v>434</v>
      </c>
      <c r="AL19" s="326" t="s">
        <v>435</v>
      </c>
      <c r="AM19" s="327" t="s">
        <v>427</v>
      </c>
    </row>
    <row r="20" spans="3:39" ht="19.05" customHeight="1">
      <c r="C20" s="71" t="s">
        <v>96</v>
      </c>
      <c r="D20" s="67" t="s">
        <v>116</v>
      </c>
      <c r="E20" s="70" t="s">
        <v>115</v>
      </c>
      <c r="F20" s="70">
        <v>17</v>
      </c>
      <c r="G20" s="1">
        <v>2580</v>
      </c>
      <c r="W20" s="357" t="s">
        <v>317</v>
      </c>
      <c r="AG20" s="323" t="s">
        <v>170</v>
      </c>
      <c r="AH20" s="323" t="s">
        <v>436</v>
      </c>
      <c r="AI20" s="324" t="s">
        <v>437</v>
      </c>
      <c r="AJ20" s="337" t="s">
        <v>172</v>
      </c>
      <c r="AK20" s="332" t="s">
        <v>438</v>
      </c>
      <c r="AL20" s="326" t="s">
        <v>171</v>
      </c>
      <c r="AM20" s="327" t="s">
        <v>427</v>
      </c>
    </row>
    <row r="21" spans="3:39" ht="19.05" customHeight="1">
      <c r="C21" s="72" t="s">
        <v>97</v>
      </c>
      <c r="D21" s="67" t="s">
        <v>117</v>
      </c>
      <c r="E21" s="70" t="s">
        <v>115</v>
      </c>
      <c r="F21" s="70">
        <v>18</v>
      </c>
      <c r="W21" s="357" t="s">
        <v>318</v>
      </c>
      <c r="AG21" s="323" t="s">
        <v>180</v>
      </c>
      <c r="AH21" s="323" t="s">
        <v>439</v>
      </c>
      <c r="AI21" s="324" t="s">
        <v>181</v>
      </c>
      <c r="AJ21" s="337" t="s">
        <v>182</v>
      </c>
      <c r="AK21" s="332" t="s">
        <v>440</v>
      </c>
      <c r="AL21" s="326" t="s">
        <v>441</v>
      </c>
      <c r="AM21" s="327" t="s">
        <v>174</v>
      </c>
    </row>
    <row r="22" spans="3:39" ht="19.05" customHeight="1">
      <c r="C22" s="72" t="s">
        <v>77</v>
      </c>
      <c r="D22" s="67" t="s">
        <v>95</v>
      </c>
      <c r="E22" s="70" t="s">
        <v>118</v>
      </c>
      <c r="F22" s="70">
        <v>19</v>
      </c>
      <c r="W22" s="357" t="s">
        <v>319</v>
      </c>
      <c r="AG22" s="323" t="s">
        <v>177</v>
      </c>
      <c r="AH22" s="323" t="s">
        <v>439</v>
      </c>
      <c r="AI22" s="324" t="s">
        <v>178</v>
      </c>
      <c r="AJ22" s="337" t="s">
        <v>179</v>
      </c>
      <c r="AK22" s="326" t="s">
        <v>442</v>
      </c>
      <c r="AL22" s="326" t="s">
        <v>443</v>
      </c>
      <c r="AM22" s="327" t="s">
        <v>174</v>
      </c>
    </row>
    <row r="23" spans="3:39" ht="19.05" customHeight="1">
      <c r="C23" s="72" t="s">
        <v>119</v>
      </c>
      <c r="D23" s="67" t="s">
        <v>120</v>
      </c>
      <c r="E23" s="70" t="s">
        <v>118</v>
      </c>
      <c r="F23" s="70">
        <v>20</v>
      </c>
      <c r="W23" s="357" t="s">
        <v>320</v>
      </c>
      <c r="AG23" s="323" t="s">
        <v>444</v>
      </c>
      <c r="AH23" s="323" t="s">
        <v>445</v>
      </c>
      <c r="AI23" s="324" t="s">
        <v>446</v>
      </c>
      <c r="AJ23" s="339" t="s">
        <v>173</v>
      </c>
      <c r="AK23" s="326" t="s">
        <v>447</v>
      </c>
      <c r="AL23" s="326" t="s">
        <v>448</v>
      </c>
      <c r="AM23" s="327" t="s">
        <v>174</v>
      </c>
    </row>
    <row r="24" spans="3:39" ht="19.05" customHeight="1">
      <c r="C24" s="71" t="s">
        <v>121</v>
      </c>
      <c r="D24" s="67" t="s">
        <v>67</v>
      </c>
      <c r="E24" s="70" t="s">
        <v>122</v>
      </c>
      <c r="F24" s="70">
        <v>21</v>
      </c>
      <c r="W24" s="357" t="s">
        <v>321</v>
      </c>
      <c r="AG24" s="322" t="s">
        <v>449</v>
      </c>
      <c r="AH24" s="323" t="s">
        <v>389</v>
      </c>
      <c r="AI24" s="324" t="s">
        <v>175</v>
      </c>
      <c r="AJ24" s="337" t="s">
        <v>176</v>
      </c>
      <c r="AK24" s="326" t="s">
        <v>450</v>
      </c>
      <c r="AL24" s="326" t="s">
        <v>451</v>
      </c>
      <c r="AM24" s="327" t="s">
        <v>174</v>
      </c>
    </row>
    <row r="25" spans="3:39" ht="19.05" customHeight="1">
      <c r="C25" s="72" t="s">
        <v>34</v>
      </c>
      <c r="D25" s="67" t="s">
        <v>35</v>
      </c>
      <c r="E25" s="70" t="s">
        <v>122</v>
      </c>
      <c r="F25" s="70">
        <v>22</v>
      </c>
      <c r="W25" s="357" t="s">
        <v>322</v>
      </c>
      <c r="AG25" s="323" t="s">
        <v>263</v>
      </c>
      <c r="AH25" s="323" t="s">
        <v>452</v>
      </c>
      <c r="AI25" s="327" t="s">
        <v>453</v>
      </c>
      <c r="AJ25" s="337" t="s">
        <v>265</v>
      </c>
      <c r="AK25" s="340" t="s">
        <v>454</v>
      </c>
      <c r="AL25" s="341" t="s">
        <v>455</v>
      </c>
      <c r="AM25" s="327" t="s">
        <v>174</v>
      </c>
    </row>
    <row r="26" spans="3:39" ht="19.05" customHeight="1">
      <c r="C26" s="72" t="s">
        <v>123</v>
      </c>
      <c r="D26" s="67" t="s">
        <v>124</v>
      </c>
      <c r="E26" s="70" t="s">
        <v>122</v>
      </c>
      <c r="F26" s="70">
        <v>23</v>
      </c>
      <c r="AG26" s="323" t="s">
        <v>144</v>
      </c>
      <c r="AH26" s="323" t="s">
        <v>460</v>
      </c>
      <c r="AI26" s="328" t="s">
        <v>145</v>
      </c>
      <c r="AJ26" s="337" t="s">
        <v>146</v>
      </c>
      <c r="AK26" s="326" t="s">
        <v>461</v>
      </c>
      <c r="AL26" s="326" t="s">
        <v>145</v>
      </c>
      <c r="AM26" s="327" t="s">
        <v>462</v>
      </c>
    </row>
    <row r="27" spans="3:39" ht="19.05" customHeight="1">
      <c r="C27" s="71" t="s">
        <v>51</v>
      </c>
      <c r="D27" s="67" t="s">
        <v>125</v>
      </c>
      <c r="E27" s="70" t="s">
        <v>122</v>
      </c>
      <c r="F27" s="70">
        <v>24</v>
      </c>
      <c r="AG27" s="323" t="s">
        <v>197</v>
      </c>
      <c r="AH27" s="323" t="s">
        <v>460</v>
      </c>
      <c r="AI27" s="328" t="s">
        <v>198</v>
      </c>
      <c r="AJ27" s="325" t="s">
        <v>465</v>
      </c>
      <c r="AK27" s="326"/>
      <c r="AL27" s="326"/>
      <c r="AM27" s="327" t="s">
        <v>462</v>
      </c>
    </row>
    <row r="28" spans="3:39" ht="19.05" customHeight="1">
      <c r="C28" s="71" t="s">
        <v>81</v>
      </c>
      <c r="D28" s="67" t="s">
        <v>82</v>
      </c>
      <c r="E28" s="70" t="s">
        <v>126</v>
      </c>
      <c r="F28" s="70">
        <v>25</v>
      </c>
      <c r="AG28" s="2" t="s">
        <v>1</v>
      </c>
      <c r="AH28" s="2"/>
      <c r="AI28" s="2"/>
      <c r="AJ28" s="2"/>
      <c r="AK28" s="1"/>
      <c r="AM28" s="8"/>
    </row>
    <row r="29" spans="3:39" ht="19.05" customHeight="1">
      <c r="C29" s="71" t="s">
        <v>75</v>
      </c>
      <c r="D29" s="67" t="s">
        <v>76</v>
      </c>
      <c r="E29" s="70" t="s">
        <v>126</v>
      </c>
      <c r="F29" s="70">
        <v>26</v>
      </c>
      <c r="AG29" s="3"/>
      <c r="AH29" s="3"/>
      <c r="AI29" s="3"/>
      <c r="AJ29" s="3"/>
      <c r="AK29" s="3"/>
      <c r="AL29" s="3"/>
      <c r="AM29" s="3"/>
    </row>
    <row r="30" spans="3:39" ht="19.05" customHeight="1">
      <c r="C30" s="71" t="s">
        <v>69</v>
      </c>
      <c r="D30" s="67" t="s">
        <v>70</v>
      </c>
      <c r="E30" s="70" t="s">
        <v>126</v>
      </c>
      <c r="F30" s="70">
        <v>27</v>
      </c>
      <c r="AG30" s="3"/>
      <c r="AH30" s="3"/>
      <c r="AI30" s="3"/>
      <c r="AJ30" s="3"/>
      <c r="AK30" s="3"/>
      <c r="AL30" s="3"/>
      <c r="AM30" s="3"/>
    </row>
    <row r="31" spans="3:39" ht="18.600000000000001" customHeight="1">
      <c r="C31" s="71" t="s">
        <v>43</v>
      </c>
      <c r="D31" s="67" t="s">
        <v>44</v>
      </c>
      <c r="E31" s="70" t="s">
        <v>126</v>
      </c>
      <c r="F31" s="70">
        <v>28</v>
      </c>
      <c r="AG31" s="3"/>
      <c r="AH31" s="166"/>
      <c r="AI31" s="166"/>
      <c r="AJ31" s="166"/>
    </row>
    <row r="32" spans="3:39" ht="19.05" customHeight="1">
      <c r="C32" s="73" t="s">
        <v>22</v>
      </c>
      <c r="D32" s="74" t="s">
        <v>23</v>
      </c>
      <c r="E32" s="75" t="s">
        <v>246</v>
      </c>
      <c r="F32" s="70">
        <v>29</v>
      </c>
    </row>
    <row r="33" spans="3:7" ht="19.05" customHeight="1">
      <c r="C33" s="73" t="s">
        <v>103</v>
      </c>
      <c r="D33" s="74" t="s">
        <v>105</v>
      </c>
      <c r="E33" s="75" t="s">
        <v>246</v>
      </c>
      <c r="F33" s="70">
        <v>30</v>
      </c>
    </row>
    <row r="34" spans="3:7" ht="19.05" customHeight="1">
      <c r="C34" s="73" t="s">
        <v>248</v>
      </c>
      <c r="D34" s="74" t="s">
        <v>249</v>
      </c>
      <c r="E34" s="75" t="s">
        <v>246</v>
      </c>
      <c r="F34" s="70">
        <v>31</v>
      </c>
    </row>
    <row r="35" spans="3:7" ht="19.05" customHeight="1">
      <c r="C35" s="76" t="s">
        <v>236</v>
      </c>
      <c r="D35" s="77" t="s">
        <v>237</v>
      </c>
      <c r="E35" s="78" t="s">
        <v>247</v>
      </c>
      <c r="F35" s="172"/>
      <c r="G35" s="173"/>
    </row>
    <row r="36" spans="3:7" ht="19.05" customHeight="1">
      <c r="C36" s="76" t="s">
        <v>250</v>
      </c>
      <c r="D36" s="77" t="s">
        <v>251</v>
      </c>
      <c r="E36" s="78" t="s">
        <v>247</v>
      </c>
      <c r="F36" s="172"/>
      <c r="G36" s="173"/>
    </row>
    <row r="37" spans="3:7" ht="19.05" customHeight="1">
      <c r="C37" s="76" t="s">
        <v>252</v>
      </c>
      <c r="D37" s="77" t="s">
        <v>254</v>
      </c>
      <c r="E37" s="78" t="s">
        <v>247</v>
      </c>
      <c r="F37" s="172"/>
      <c r="G37" s="173"/>
    </row>
    <row r="38" spans="3:7" ht="19.05" customHeight="1">
      <c r="C38" s="76" t="s">
        <v>253</v>
      </c>
      <c r="D38" s="77" t="s">
        <v>255</v>
      </c>
      <c r="E38" s="78" t="s">
        <v>247</v>
      </c>
      <c r="F38" s="172"/>
      <c r="G38" s="173"/>
    </row>
    <row r="39" spans="3:7" ht="19.05" customHeight="1">
      <c r="C39" s="79" t="s">
        <v>257</v>
      </c>
      <c r="D39" s="80" t="s">
        <v>258</v>
      </c>
      <c r="E39" s="81" t="s">
        <v>256</v>
      </c>
      <c r="F39" s="172"/>
      <c r="G39" s="173"/>
    </row>
    <row r="40" spans="3:7" ht="19.05" customHeight="1">
      <c r="C40" s="79" t="s">
        <v>244</v>
      </c>
      <c r="D40" s="80" t="s">
        <v>245</v>
      </c>
      <c r="E40" s="81" t="s">
        <v>256</v>
      </c>
      <c r="F40" s="172"/>
      <c r="G40" s="173"/>
    </row>
    <row r="41" spans="3:7" ht="19.05" customHeight="1">
      <c r="C41" s="68" t="s">
        <v>99</v>
      </c>
      <c r="D41" s="67" t="s">
        <v>167</v>
      </c>
      <c r="E41" s="1" t="s">
        <v>127</v>
      </c>
      <c r="F41" s="159"/>
    </row>
    <row r="42" spans="3:7" ht="19.05" customHeight="1">
      <c r="C42" s="174" t="s">
        <v>100</v>
      </c>
      <c r="D42" s="175" t="s">
        <v>106</v>
      </c>
      <c r="E42" s="176" t="s">
        <v>127</v>
      </c>
      <c r="F42" s="159"/>
    </row>
    <row r="43" spans="3:7" ht="19.05" customHeight="1">
      <c r="C43" s="68" t="s">
        <v>101</v>
      </c>
      <c r="D43" s="67" t="s">
        <v>80</v>
      </c>
      <c r="E43" s="1" t="s">
        <v>127</v>
      </c>
      <c r="F43" s="159"/>
    </row>
    <row r="44" spans="3:7" ht="14.25" customHeight="1">
      <c r="C44" s="68" t="s">
        <v>102</v>
      </c>
      <c r="D44" s="67" t="s">
        <v>23</v>
      </c>
      <c r="E44" s="1" t="s">
        <v>127</v>
      </c>
      <c r="F44" s="159"/>
    </row>
    <row r="45" spans="3:7" ht="14.25" customHeight="1">
      <c r="C45" s="68" t="s">
        <v>369</v>
      </c>
      <c r="D45" s="67"/>
      <c r="E45" s="1"/>
      <c r="F45" s="159"/>
    </row>
    <row r="46" spans="3:7" ht="14.25" customHeight="1">
      <c r="C46" s="68"/>
      <c r="D46" s="67"/>
      <c r="E46" s="1"/>
      <c r="F46" s="159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7">
      <sortCondition ref="C3:C18"/>
    </sortState>
  </autoFilter>
  <mergeCells count="1">
    <mergeCell ref="P3:Q3"/>
  </mergeCells>
  <phoneticPr fontId="36" type="noConversion"/>
  <hyperlinks>
    <hyperlink ref="AK11" r:id="rId1" xr:uid="{55237D6E-A5B4-41CB-97D8-94A686B94D86}"/>
    <hyperlink ref="AK19" r:id="rId2" xr:uid="{050CE805-3659-4C4E-BD11-FE4D5A19B0A6}"/>
    <hyperlink ref="AJ22" r:id="rId3" display="ouma_p@cabletv.co.th" xr:uid="{FE7A4D24-5EB8-496C-BCD7-BFF0A165CBC4}"/>
    <hyperlink ref="AJ19" r:id="rId4" display="sasinath.j@cabletv.co.th" xr:uid="{F16D3441-EB0C-4B11-8D56-981C297B3849}"/>
    <hyperlink ref="AJ18" r:id="rId5" display="Naronksuak_L@cabletv.co.th" xr:uid="{C8302E00-E029-4D67-8959-0C490AFB5CF8}"/>
    <hyperlink ref="AJ17" r:id="rId6" display="Rungarun_i@cabletv.co.th" xr:uid="{64D84A8D-29E8-4775-8251-113C7DD5FA7E}"/>
    <hyperlink ref="AJ11" r:id="rId7" display="Narain_p@cabletv.co.th" xr:uid="{73A34E0F-D7EA-4EF6-BB99-0366F1693F60}"/>
    <hyperlink ref="AJ13" r:id="rId8" display="nimit_j@cabletv.co.th" xr:uid="{6AEA2E5F-D598-4C09-9A5A-1CF9D7C61A25}"/>
    <hyperlink ref="AK4" r:id="rId9" xr:uid="{1A1E72D7-323B-45FC-9994-70CF82BDD4BA}"/>
    <hyperlink ref="AJ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zoomScale="80" zoomScaleNormal="80" zoomScaleSheetLayoutView="100" workbookViewId="0">
      <selection activeCell="C6" sqref="C6:D6"/>
    </sheetView>
  </sheetViews>
  <sheetFormatPr defaultColWidth="0" defaultRowHeight="15" customHeight="1"/>
  <cols>
    <col min="1" max="1" width="34.19921875" style="155" customWidth="1"/>
    <col min="2" max="2" width="4.09765625" style="11" customWidth="1"/>
    <col min="3" max="3" width="14.5" style="52" customWidth="1"/>
    <col min="4" max="4" width="15.3984375" style="52" customWidth="1"/>
    <col min="5" max="5" width="11.5" style="52" customWidth="1"/>
    <col min="6" max="6" width="15.09765625" style="52" customWidth="1"/>
    <col min="7" max="7" width="11" style="52" customWidth="1"/>
    <col min="8" max="8" width="14.19921875" style="52" customWidth="1"/>
    <col min="9" max="9" width="12.5" style="52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370"/>
      <c r="B1" s="38"/>
      <c r="C1" s="46"/>
      <c r="D1" s="46"/>
      <c r="E1" s="46"/>
      <c r="F1" s="46"/>
      <c r="G1" s="46"/>
      <c r="H1" s="46"/>
      <c r="I1" s="46"/>
      <c r="J1" s="38"/>
      <c r="K1" s="38"/>
    </row>
    <row r="2" spans="1:26" ht="36.6" customHeight="1">
      <c r="A2" s="371"/>
      <c r="B2" s="177"/>
      <c r="C2" s="425" t="s">
        <v>0</v>
      </c>
      <c r="D2" s="425"/>
      <c r="E2" s="425"/>
      <c r="F2" s="425"/>
      <c r="G2" s="425"/>
      <c r="H2" s="425"/>
      <c r="I2" s="425"/>
      <c r="J2" s="426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372"/>
      <c r="B3" s="178"/>
      <c r="C3" s="513" t="s">
        <v>292</v>
      </c>
      <c r="D3" s="513"/>
      <c r="E3" s="49"/>
      <c r="F3" s="49"/>
      <c r="G3" s="49"/>
      <c r="H3" s="50" t="s">
        <v>195</v>
      </c>
      <c r="I3" s="528">
        <f ca="1">TODAY()</f>
        <v>45937</v>
      </c>
      <c r="J3" s="52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79" t="s">
        <v>240</v>
      </c>
      <c r="B4" s="178"/>
      <c r="C4" s="366" t="s">
        <v>289</v>
      </c>
      <c r="D4" s="167" t="s">
        <v>239</v>
      </c>
      <c r="E4" s="48"/>
      <c r="F4" s="49"/>
      <c r="G4" s="49"/>
      <c r="H4" s="50"/>
      <c r="I4" s="51"/>
      <c r="J4" s="181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373" t="s">
        <v>188</v>
      </c>
      <c r="B5" s="180"/>
      <c r="C5" s="361"/>
      <c r="D5" s="191" t="e">
        <f>VLOOKUP(C5,'Ref.1'!C4:E46,2,0)</f>
        <v>#N/A</v>
      </c>
      <c r="E5" s="64" t="s">
        <v>189</v>
      </c>
      <c r="F5" s="191" t="e">
        <f>VLOOKUP(C5,'Ref.1'!C:E,3,0)</f>
        <v>#N/A</v>
      </c>
      <c r="G5" s="134"/>
      <c r="H5" s="182" t="s">
        <v>482</v>
      </c>
      <c r="I5" s="107" t="s">
        <v>134</v>
      </c>
      <c r="J5" s="37" t="e">
        <f>VLOOKUP(C5,'Ref.1'!C4:E45,2,0)</f>
        <v>#N/A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63" customFormat="1" ht="22.2" customHeight="1">
      <c r="A6" s="405" t="s">
        <v>507</v>
      </c>
      <c r="B6" s="180"/>
      <c r="C6" s="538"/>
      <c r="D6" s="539"/>
      <c r="E6" s="362"/>
      <c r="F6" s="362"/>
      <c r="G6" s="362"/>
      <c r="H6" s="362"/>
      <c r="I6" s="460" t="s">
        <v>295</v>
      </c>
      <c r="J6" s="461"/>
      <c r="K6" s="13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s="363" customFormat="1" ht="22.2" customHeight="1">
      <c r="A7" s="374"/>
      <c r="B7" s="180"/>
      <c r="C7" s="365"/>
      <c r="D7" s="362"/>
      <c r="E7" s="362"/>
      <c r="F7" s="362"/>
      <c r="G7" s="362"/>
      <c r="H7" s="367" t="s">
        <v>483</v>
      </c>
      <c r="I7" s="536"/>
      <c r="J7" s="537"/>
      <c r="K7" s="13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s="364" customFormat="1" ht="24.6" customHeight="1">
      <c r="A8" s="375" t="s">
        <v>328</v>
      </c>
      <c r="B8" s="183"/>
      <c r="C8" s="184"/>
      <c r="D8" s="185"/>
      <c r="E8" s="185"/>
      <c r="F8" s="185"/>
      <c r="G8" s="185"/>
      <c r="H8" s="185"/>
      <c r="I8" s="185"/>
      <c r="J8" s="18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22.5" customHeight="1">
      <c r="A9" s="188" t="s">
        <v>2</v>
      </c>
      <c r="B9" s="189"/>
      <c r="C9" s="514" t="s">
        <v>509</v>
      </c>
      <c r="D9" s="515"/>
      <c r="E9" s="515"/>
      <c r="F9" s="515"/>
      <c r="G9" s="515"/>
      <c r="H9" s="515"/>
      <c r="I9" s="515"/>
      <c r="J9" s="516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373" t="s">
        <v>3</v>
      </c>
      <c r="B10" s="178"/>
      <c r="C10" s="436" t="s">
        <v>33</v>
      </c>
      <c r="D10" s="437"/>
      <c r="E10" s="139" t="s">
        <v>187</v>
      </c>
      <c r="F10" s="436" t="s">
        <v>503</v>
      </c>
      <c r="G10" s="443"/>
      <c r="H10" s="444"/>
      <c r="I10" s="222" t="s">
        <v>345</v>
      </c>
      <c r="J10" s="19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373" t="s">
        <v>4</v>
      </c>
      <c r="B11" s="178"/>
      <c r="C11" s="440" t="s">
        <v>510</v>
      </c>
      <c r="D11" s="441"/>
      <c r="E11" s="441"/>
      <c r="F11" s="441"/>
      <c r="G11" s="441"/>
      <c r="H11" s="441"/>
      <c r="I11" s="441"/>
      <c r="J11" s="442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373"/>
      <c r="B12" s="178"/>
      <c r="C12" s="445"/>
      <c r="D12" s="446"/>
      <c r="E12" s="446"/>
      <c r="F12" s="446"/>
      <c r="G12" s="446"/>
      <c r="H12" s="447"/>
      <c r="I12" s="447"/>
      <c r="J12" s="448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373" t="s">
        <v>6</v>
      </c>
      <c r="B13" s="178"/>
      <c r="C13" s="192"/>
      <c r="D13" s="133" t="s">
        <v>7</v>
      </c>
      <c r="E13" s="138" t="s">
        <v>227</v>
      </c>
      <c r="F13" s="133"/>
      <c r="G13" s="133" t="s">
        <v>238</v>
      </c>
      <c r="H13" s="521" t="s">
        <v>506</v>
      </c>
      <c r="I13" s="522"/>
      <c r="J13" s="193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373" t="s">
        <v>266</v>
      </c>
      <c r="B14" s="178"/>
      <c r="C14" s="518" t="s">
        <v>514</v>
      </c>
      <c r="D14" s="519"/>
      <c r="E14" s="139" t="s">
        <v>5</v>
      </c>
      <c r="F14" s="517"/>
      <c r="G14" s="517"/>
      <c r="H14" s="523"/>
      <c r="I14" s="524"/>
      <c r="J14" s="193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373" t="s">
        <v>226</v>
      </c>
      <c r="B15" s="178"/>
      <c r="C15" s="449"/>
      <c r="D15" s="450"/>
      <c r="E15" s="139" t="s">
        <v>229</v>
      </c>
      <c r="F15" s="451"/>
      <c r="G15" s="451"/>
      <c r="H15" s="451"/>
      <c r="I15" s="451"/>
      <c r="J15" s="452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373" t="s">
        <v>228</v>
      </c>
      <c r="B16" s="178"/>
      <c r="C16" s="525"/>
      <c r="D16" s="526"/>
      <c r="E16" s="526"/>
      <c r="F16" s="526"/>
      <c r="G16" s="526"/>
      <c r="H16" s="526"/>
      <c r="I16" s="526"/>
      <c r="J16" s="527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376"/>
      <c r="B17" s="190"/>
      <c r="C17" s="194"/>
      <c r="D17" s="130"/>
      <c r="E17" s="195"/>
      <c r="F17" s="195"/>
      <c r="G17" s="130"/>
      <c r="H17" s="196"/>
      <c r="I17" s="130"/>
      <c r="J17" s="197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377" t="s">
        <v>241</v>
      </c>
      <c r="B18" s="183"/>
      <c r="C18" s="530" t="s">
        <v>363</v>
      </c>
      <c r="D18" s="530"/>
      <c r="E18" s="530"/>
      <c r="F18" s="530"/>
      <c r="G18" s="530"/>
      <c r="H18" s="530"/>
      <c r="I18" s="530"/>
      <c r="J18" s="531"/>
      <c r="K18" s="14"/>
    </row>
    <row r="19" spans="1:26" s="14" customFormat="1" ht="5.4" customHeight="1">
      <c r="A19" s="378"/>
      <c r="B19" s="199"/>
      <c r="C19" s="203"/>
      <c r="D19" s="203"/>
      <c r="E19" s="203"/>
      <c r="F19" s="203"/>
      <c r="G19" s="211"/>
      <c r="H19" s="203"/>
      <c r="I19" s="203"/>
      <c r="J19" s="204"/>
    </row>
    <row r="20" spans="1:26" ht="22.5" customHeight="1">
      <c r="A20" s="372" t="s">
        <v>339</v>
      </c>
      <c r="B20" s="178"/>
      <c r="C20" s="534" t="s">
        <v>340</v>
      </c>
      <c r="D20" s="534"/>
      <c r="E20" s="535"/>
      <c r="F20" s="47"/>
      <c r="G20" s="212"/>
      <c r="H20" s="53"/>
      <c r="I20" s="47"/>
      <c r="J20" s="193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00" t="s">
        <v>8</v>
      </c>
      <c r="B21" s="178"/>
      <c r="C21" s="478" t="s">
        <v>509</v>
      </c>
      <c r="D21" s="478"/>
      <c r="E21" s="478"/>
      <c r="F21" s="478"/>
      <c r="G21" s="212" t="s">
        <v>128</v>
      </c>
      <c r="H21" s="520" t="s">
        <v>301</v>
      </c>
      <c r="I21" s="422"/>
      <c r="J21" s="205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372" t="s">
        <v>9</v>
      </c>
      <c r="B22" s="178"/>
      <c r="C22" s="450" t="s">
        <v>511</v>
      </c>
      <c r="D22" s="450"/>
      <c r="E22" s="450"/>
      <c r="F22" s="450"/>
      <c r="G22" s="212" t="s">
        <v>139</v>
      </c>
      <c r="H22" s="532" t="s">
        <v>513</v>
      </c>
      <c r="I22" s="532"/>
      <c r="J22" s="533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372"/>
      <c r="B23" s="178"/>
      <c r="C23" s="450" t="s">
        <v>512</v>
      </c>
      <c r="D23" s="450"/>
      <c r="E23" s="450"/>
      <c r="F23" s="450"/>
      <c r="G23" s="213" t="s">
        <v>286</v>
      </c>
      <c r="H23" s="201">
        <v>10230</v>
      </c>
      <c r="I23" s="141"/>
      <c r="J23" s="206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372" t="s">
        <v>266</v>
      </c>
      <c r="B24" s="178"/>
      <c r="C24" s="526"/>
      <c r="D24" s="526"/>
      <c r="E24" s="526"/>
      <c r="F24" s="526"/>
      <c r="G24" s="212" t="s">
        <v>5</v>
      </c>
      <c r="H24" s="526"/>
      <c r="I24" s="526"/>
      <c r="J24" s="527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376"/>
      <c r="B25" s="190"/>
      <c r="C25" s="459"/>
      <c r="D25" s="459"/>
      <c r="E25" s="459"/>
      <c r="F25" s="207"/>
      <c r="G25" s="214"/>
      <c r="H25" s="209"/>
      <c r="I25" s="209"/>
      <c r="J25" s="210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3" customFormat="1" ht="34.200000000000003" customHeight="1">
      <c r="A26" s="377" t="s">
        <v>242</v>
      </c>
      <c r="B26" s="202"/>
      <c r="C26" s="438" t="s">
        <v>362</v>
      </c>
      <c r="D26" s="438"/>
      <c r="E26" s="438"/>
      <c r="F26" s="438"/>
      <c r="G26" s="438"/>
      <c r="H26" s="438"/>
      <c r="I26" s="438"/>
      <c r="J26" s="439"/>
      <c r="K26" s="110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24.45" customHeight="1">
      <c r="A27" s="218" t="s">
        <v>344</v>
      </c>
      <c r="B27" s="219"/>
      <c r="C27" s="456"/>
      <c r="D27" s="457"/>
      <c r="E27" s="458"/>
      <c r="F27" s="215" t="s">
        <v>283</v>
      </c>
      <c r="G27" s="453"/>
      <c r="H27" s="454"/>
      <c r="I27" s="454"/>
      <c r="J27" s="455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379" t="s">
        <v>341</v>
      </c>
      <c r="B28" s="220"/>
      <c r="C28" s="488"/>
      <c r="D28" s="489"/>
      <c r="E28" s="490"/>
      <c r="F28" s="216" t="s">
        <v>342</v>
      </c>
      <c r="G28" s="491"/>
      <c r="H28" s="492"/>
      <c r="I28" s="492"/>
      <c r="J28" s="493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21" t="s">
        <v>281</v>
      </c>
      <c r="B29" s="220"/>
      <c r="C29" s="427"/>
      <c r="D29" s="497"/>
      <c r="E29" s="498"/>
      <c r="F29" s="217" t="s">
        <v>283</v>
      </c>
      <c r="G29" s="494"/>
      <c r="H29" s="495"/>
      <c r="I29" s="495"/>
      <c r="J29" s="496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379" t="s">
        <v>341</v>
      </c>
      <c r="B30" s="220"/>
      <c r="C30" s="427"/>
      <c r="D30" s="428"/>
      <c r="E30" s="429"/>
      <c r="F30" s="216" t="s">
        <v>342</v>
      </c>
      <c r="G30" s="430"/>
      <c r="H30" s="431"/>
      <c r="I30" s="431"/>
      <c r="J30" s="432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21" t="s">
        <v>290</v>
      </c>
      <c r="B31" s="220"/>
      <c r="C31" s="427"/>
      <c r="D31" s="428"/>
      <c r="E31" s="429"/>
      <c r="F31" s="217" t="s">
        <v>343</v>
      </c>
      <c r="G31" s="433"/>
      <c r="H31" s="434"/>
      <c r="I31" s="434"/>
      <c r="J31" s="435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21" t="s">
        <v>291</v>
      </c>
      <c r="B32" s="220"/>
      <c r="C32" s="483"/>
      <c r="D32" s="478"/>
      <c r="E32" s="484"/>
      <c r="F32" s="217" t="s">
        <v>343</v>
      </c>
      <c r="G32" s="485"/>
      <c r="H32" s="486"/>
      <c r="I32" s="486"/>
      <c r="J32" s="487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379"/>
      <c r="B33" s="220"/>
      <c r="C33" s="449"/>
      <c r="D33" s="450"/>
      <c r="E33" s="499"/>
      <c r="F33" s="239"/>
      <c r="G33" s="500"/>
      <c r="H33" s="501"/>
      <c r="I33" s="501"/>
      <c r="J33" s="502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3" customFormat="1" ht="25.8" customHeight="1">
      <c r="A34" s="377" t="s">
        <v>358</v>
      </c>
      <c r="B34" s="202"/>
      <c r="C34" s="479"/>
      <c r="D34" s="479"/>
      <c r="E34" s="479"/>
      <c r="F34" s="479"/>
      <c r="G34" s="479"/>
      <c r="H34" s="479"/>
      <c r="I34" s="479"/>
      <c r="J34" s="480"/>
      <c r="K34" s="163"/>
      <c r="L34" s="90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s="43" customFormat="1" ht="4.2" customHeight="1">
      <c r="A35" s="378"/>
      <c r="B35" s="236"/>
      <c r="C35" s="233"/>
      <c r="D35" s="233"/>
      <c r="E35" s="233"/>
      <c r="F35" s="233"/>
      <c r="G35" s="233"/>
      <c r="H35" s="233"/>
      <c r="I35" s="233"/>
      <c r="J35" s="234"/>
      <c r="K35" s="168"/>
      <c r="L35" s="90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22.2" customHeight="1">
      <c r="A36" s="221" t="s">
        <v>332</v>
      </c>
      <c r="B36" s="220"/>
      <c r="C36" s="481" t="s">
        <v>335</v>
      </c>
      <c r="D36" s="482"/>
      <c r="E36" s="47"/>
      <c r="F36" s="503"/>
      <c r="G36" s="510" t="s">
        <v>500</v>
      </c>
      <c r="H36" s="504" t="s">
        <v>302</v>
      </c>
      <c r="I36" s="505"/>
      <c r="J36" s="506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379"/>
      <c r="B37" s="220"/>
      <c r="C37" s="47"/>
      <c r="D37" s="47"/>
      <c r="E37" s="47"/>
      <c r="F37" s="503"/>
      <c r="G37" s="511"/>
      <c r="H37" s="507"/>
      <c r="I37" s="508"/>
      <c r="J37" s="509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379" t="s">
        <v>347</v>
      </c>
      <c r="B38" s="220"/>
      <c r="C38" s="481" t="s">
        <v>348</v>
      </c>
      <c r="D38" s="482"/>
      <c r="E38" s="482"/>
      <c r="F38" s="133"/>
      <c r="G38" s="238"/>
      <c r="H38" s="238"/>
      <c r="I38" s="238"/>
      <c r="J38" s="235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379"/>
      <c r="B39" s="220"/>
      <c r="C39" s="201"/>
      <c r="D39" s="476" t="s">
        <v>361</v>
      </c>
      <c r="E39" s="476"/>
      <c r="F39" s="237"/>
      <c r="G39" s="224" t="s">
        <v>21</v>
      </c>
      <c r="H39" s="462"/>
      <c r="I39" s="462"/>
      <c r="J39" s="463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379"/>
      <c r="B40" s="220"/>
      <c r="C40" s="201"/>
      <c r="D40" s="476" t="s">
        <v>359</v>
      </c>
      <c r="E40" s="476"/>
      <c r="F40" s="477" t="s">
        <v>355</v>
      </c>
      <c r="G40" s="477"/>
      <c r="H40" s="231"/>
      <c r="I40" s="224"/>
      <c r="J40" s="235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379"/>
      <c r="B41" s="220"/>
      <c r="C41" s="47"/>
      <c r="D41" s="351" t="s">
        <v>360</v>
      </c>
      <c r="E41" s="131"/>
      <c r="F41" s="350" t="s">
        <v>357</v>
      </c>
      <c r="G41" s="47"/>
      <c r="H41" s="224"/>
      <c r="I41" s="224"/>
      <c r="J41" s="235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379"/>
      <c r="B42" s="220"/>
      <c r="C42" s="47"/>
      <c r="D42" s="351" t="s">
        <v>356</v>
      </c>
      <c r="E42" s="136"/>
      <c r="F42" s="350" t="s">
        <v>354</v>
      </c>
      <c r="G42" s="131"/>
      <c r="H42" s="232"/>
      <c r="I42" s="232"/>
      <c r="J42" s="235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379"/>
      <c r="B43" s="220"/>
      <c r="C43" s="47"/>
      <c r="D43" s="47"/>
      <c r="E43" s="47"/>
      <c r="F43" s="133"/>
      <c r="G43" s="223"/>
      <c r="H43" s="223"/>
      <c r="I43" s="223"/>
      <c r="J43" s="235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3" customFormat="1" ht="25.8" customHeight="1">
      <c r="A44" s="380" t="s">
        <v>471</v>
      </c>
      <c r="B44" s="273"/>
      <c r="C44" s="474"/>
      <c r="D44" s="474"/>
      <c r="E44" s="474"/>
      <c r="F44" s="474"/>
      <c r="G44" s="474"/>
      <c r="H44" s="474"/>
      <c r="I44" s="474"/>
      <c r="J44" s="475"/>
      <c r="K44" s="163"/>
      <c r="L44" s="90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s="43" customFormat="1" ht="2.4" customHeight="1">
      <c r="A45" s="381"/>
      <c r="B45" s="275"/>
      <c r="C45" s="169"/>
      <c r="D45" s="169"/>
      <c r="E45" s="169"/>
      <c r="F45" s="169"/>
      <c r="G45" s="169"/>
      <c r="H45" s="169"/>
      <c r="I45" s="169"/>
      <c r="J45" s="240"/>
      <c r="K45" s="163"/>
      <c r="L45" s="90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s="43" customFormat="1" ht="21" customHeight="1">
      <c r="A46" s="382" t="s">
        <v>366</v>
      </c>
      <c r="B46" s="276"/>
      <c r="C46" s="272"/>
      <c r="D46" s="256" t="s">
        <v>368</v>
      </c>
      <c r="E46" s="257"/>
      <c r="F46" s="258"/>
      <c r="G46" s="259" t="s">
        <v>190</v>
      </c>
      <c r="H46" s="257"/>
      <c r="I46" s="258"/>
      <c r="J46" s="260"/>
      <c r="K46" s="163"/>
      <c r="L46" s="90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3.6" customHeight="1">
      <c r="A47" s="383"/>
      <c r="B47" s="269"/>
      <c r="C47" s="243"/>
      <c r="D47" s="54"/>
      <c r="E47" s="242"/>
      <c r="F47" s="241"/>
      <c r="G47" s="123"/>
      <c r="H47" s="242"/>
      <c r="I47" s="241"/>
      <c r="J47" s="261"/>
      <c r="K47" s="63"/>
      <c r="L47" s="6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55" customFormat="1" ht="22.5" customHeight="1">
      <c r="A48" s="304" t="s">
        <v>383</v>
      </c>
      <c r="B48" s="270"/>
      <c r="C48" s="274"/>
      <c r="D48" s="249" t="s">
        <v>194</v>
      </c>
      <c r="E48" s="250"/>
      <c r="F48" s="248" t="s">
        <v>370</v>
      </c>
      <c r="G48" s="251"/>
      <c r="H48" s="251"/>
      <c r="I48" s="252"/>
      <c r="J48" s="262"/>
      <c r="K48" s="253"/>
      <c r="L48" s="254"/>
    </row>
    <row r="49" spans="1:26" s="155" customFormat="1" ht="4.2" customHeight="1">
      <c r="A49" s="200"/>
      <c r="B49" s="271"/>
      <c r="C49" s="152"/>
      <c r="D49" s="152"/>
      <c r="E49" s="152"/>
      <c r="F49" s="153"/>
      <c r="G49" s="156"/>
      <c r="H49" s="156"/>
      <c r="I49" s="156"/>
      <c r="J49" s="263"/>
      <c r="K49" s="154"/>
      <c r="L49" s="157"/>
    </row>
    <row r="50" spans="1:26" ht="22.8" customHeight="1">
      <c r="A50" s="384"/>
      <c r="B50" s="220"/>
      <c r="C50" s="54"/>
      <c r="D50" s="124" t="s">
        <v>367</v>
      </c>
      <c r="E50" s="245"/>
      <c r="F50" s="246"/>
      <c r="G50" s="164" t="s">
        <v>190</v>
      </c>
      <c r="H50" s="245"/>
      <c r="I50" s="246"/>
      <c r="J50" s="264"/>
      <c r="K50" s="63"/>
      <c r="L50" s="6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384"/>
      <c r="B51" s="220"/>
      <c r="C51" s="106"/>
      <c r="D51" s="265"/>
      <c r="E51" s="266"/>
      <c r="F51" s="267"/>
      <c r="G51" s="106"/>
      <c r="H51" s="266"/>
      <c r="I51" s="267"/>
      <c r="J51" s="268"/>
      <c r="K51" s="63"/>
      <c r="L51" s="6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385"/>
      <c r="B52" s="178"/>
      <c r="C52" s="468" t="s">
        <v>371</v>
      </c>
      <c r="D52" s="469"/>
      <c r="E52" s="469"/>
      <c r="F52" s="469"/>
      <c r="G52" s="469"/>
      <c r="H52" s="469"/>
      <c r="I52" s="469"/>
      <c r="J52" s="469"/>
      <c r="K52" s="63"/>
      <c r="L52" s="61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385"/>
      <c r="B53" s="44"/>
      <c r="C53" s="299"/>
      <c r="D53" s="300"/>
      <c r="E53" s="301" t="s">
        <v>14</v>
      </c>
      <c r="F53" s="301" t="s">
        <v>15</v>
      </c>
      <c r="G53" s="464" t="s">
        <v>16</v>
      </c>
      <c r="H53" s="465"/>
      <c r="I53" s="300"/>
      <c r="J53" s="302"/>
      <c r="K53" s="63"/>
      <c r="L53" s="61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294" t="s">
        <v>372</v>
      </c>
      <c r="B54" s="297"/>
      <c r="C54" s="282"/>
      <c r="D54" s="284" t="s">
        <v>17</v>
      </c>
      <c r="E54" s="283" t="s">
        <v>18</v>
      </c>
      <c r="F54" s="60">
        <f t="shared" ref="F54:F56" si="0">IFERROR(IF(E54="มีVAT",C54*7%,0),0)</f>
        <v>0</v>
      </c>
      <c r="G54" s="466">
        <f t="shared" ref="G54:G58" si="1">C54+F54</f>
        <v>0</v>
      </c>
      <c r="H54" s="467"/>
      <c r="I54" s="472" t="s">
        <v>381</v>
      </c>
      <c r="J54" s="473"/>
      <c r="K54" s="63"/>
      <c r="L54" s="6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386" t="s">
        <v>373</v>
      </c>
      <c r="B55" s="44"/>
      <c r="C55" s="279"/>
      <c r="D55" s="187" t="s">
        <v>17</v>
      </c>
      <c r="E55" s="57" t="s">
        <v>18</v>
      </c>
      <c r="F55" s="58">
        <f t="shared" si="0"/>
        <v>0</v>
      </c>
      <c r="G55" s="470">
        <f t="shared" si="1"/>
        <v>0</v>
      </c>
      <c r="H55" s="471"/>
      <c r="I55" s="472" t="s">
        <v>382</v>
      </c>
      <c r="J55" s="473"/>
      <c r="K55" s="63"/>
      <c r="L55" s="6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386" t="s">
        <v>374</v>
      </c>
      <c r="B56" s="44"/>
      <c r="C56" s="278"/>
      <c r="D56" s="47" t="s">
        <v>17</v>
      </c>
      <c r="E56" s="57" t="s">
        <v>18</v>
      </c>
      <c r="F56" s="151">
        <f t="shared" si="0"/>
        <v>0</v>
      </c>
      <c r="G56" s="548">
        <f t="shared" si="1"/>
        <v>0</v>
      </c>
      <c r="H56" s="549"/>
      <c r="I56" s="47"/>
      <c r="J56" s="206"/>
      <c r="K56" s="63"/>
      <c r="L56" s="6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386" t="s">
        <v>375</v>
      </c>
      <c r="B57" s="44"/>
      <c r="C57" s="279"/>
      <c r="D57" s="47" t="s">
        <v>17</v>
      </c>
      <c r="E57" s="57" t="s">
        <v>18</v>
      </c>
      <c r="F57" s="151">
        <f>IFERROR(IF(E57="มีVAT",C57*7%,0),0)</f>
        <v>0</v>
      </c>
      <c r="G57" s="470">
        <f t="shared" si="1"/>
        <v>0</v>
      </c>
      <c r="H57" s="471"/>
      <c r="I57" s="47"/>
      <c r="J57" s="206"/>
      <c r="K57" s="63"/>
      <c r="L57" s="6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387" t="s">
        <v>376</v>
      </c>
      <c r="B58" s="298"/>
      <c r="C58" s="280"/>
      <c r="D58" s="131" t="s">
        <v>17</v>
      </c>
      <c r="E58" s="281" t="s">
        <v>18</v>
      </c>
      <c r="F58" s="150">
        <f>IFERROR(IF(E58="มีVAT",C58*7%,0),0)</f>
        <v>0</v>
      </c>
      <c r="G58" s="546">
        <f t="shared" si="1"/>
        <v>0</v>
      </c>
      <c r="H58" s="547"/>
      <c r="I58" s="47"/>
      <c r="J58" s="206"/>
      <c r="K58" s="63"/>
      <c r="L58" s="61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293" t="s">
        <v>377</v>
      </c>
      <c r="B59" s="45"/>
      <c r="C59" s="289"/>
      <c r="D59" s="287" t="s">
        <v>19</v>
      </c>
      <c r="E59" s="158"/>
      <c r="F59" s="158"/>
      <c r="G59" s="158"/>
      <c r="H59" s="290"/>
      <c r="I59" s="47"/>
      <c r="J59" s="206"/>
      <c r="K59" s="63"/>
      <c r="L59" s="61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388" t="s">
        <v>378</v>
      </c>
      <c r="B60" s="45"/>
      <c r="C60" s="277"/>
      <c r="D60" s="53" t="s">
        <v>17</v>
      </c>
      <c r="E60" s="54"/>
      <c r="F60" s="54"/>
      <c r="G60" s="54"/>
      <c r="H60" s="291"/>
      <c r="I60" s="47"/>
      <c r="J60" s="206"/>
      <c r="K60" s="63"/>
      <c r="L60" s="61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389" t="s">
        <v>379</v>
      </c>
      <c r="B61" s="208"/>
      <c r="C61" s="280">
        <f>SUM(C59*C60)</f>
        <v>0</v>
      </c>
      <c r="D61" s="292" t="s">
        <v>17</v>
      </c>
      <c r="E61" s="281" t="s">
        <v>18</v>
      </c>
      <c r="F61" s="59">
        <f>IFERROR(IF(E61="มีVAT",C61*7%,0),0)</f>
        <v>0</v>
      </c>
      <c r="G61" s="552">
        <f t="shared" ref="G61" si="2">C61+F61</f>
        <v>0</v>
      </c>
      <c r="H61" s="553"/>
      <c r="I61" s="47"/>
      <c r="J61" s="206"/>
      <c r="K61" s="63"/>
      <c r="L61" s="61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390"/>
      <c r="B62" s="45"/>
      <c r="C62" s="285"/>
      <c r="D62" s="53"/>
      <c r="E62" s="286"/>
      <c r="F62" s="58"/>
      <c r="G62" s="56"/>
      <c r="H62" s="84"/>
      <c r="I62" s="47"/>
      <c r="J62" s="206"/>
      <c r="K62" s="63"/>
      <c r="L62" s="61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288" t="s">
        <v>380</v>
      </c>
      <c r="B63" s="45"/>
      <c r="C63" s="352">
        <f>SUM(C54,C55,C56,C57,C58,C61)</f>
        <v>0</v>
      </c>
      <c r="D63" s="353" t="s">
        <v>17</v>
      </c>
      <c r="E63" s="354" t="s">
        <v>18</v>
      </c>
      <c r="F63" s="355">
        <f>SUM(F54,F55,F56,F57,F58,F61)</f>
        <v>0</v>
      </c>
      <c r="G63" s="554">
        <f>SUM(G54,G55,G56,G57,G58,G61)</f>
        <v>0</v>
      </c>
      <c r="H63" s="555"/>
      <c r="I63" s="47"/>
      <c r="J63" s="206"/>
      <c r="K63" s="63"/>
      <c r="L63" s="61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391"/>
      <c r="B64" s="65"/>
      <c r="C64" s="556" t="str">
        <f>BAHTTEXT(G64)</f>
        <v>ศูนย์บาทถ้วน</v>
      </c>
      <c r="D64" s="557"/>
      <c r="E64" s="557"/>
      <c r="F64" s="557"/>
      <c r="G64" s="558">
        <f>SUM(G63)</f>
        <v>0</v>
      </c>
      <c r="H64" s="559"/>
      <c r="I64" s="247" t="s">
        <v>17</v>
      </c>
      <c r="J64" s="206"/>
      <c r="K64" s="63"/>
      <c r="L64" s="61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92"/>
      <c r="B65" s="295"/>
      <c r="C65" s="318"/>
      <c r="D65" s="319"/>
      <c r="E65" s="319"/>
      <c r="F65" s="319"/>
      <c r="G65" s="132"/>
      <c r="H65" s="296"/>
      <c r="I65" s="113"/>
      <c r="J65" s="303"/>
      <c r="K65" s="63"/>
      <c r="L65" s="61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3" customFormat="1" ht="25.8" customHeight="1">
      <c r="A66" s="377" t="s">
        <v>472</v>
      </c>
      <c r="B66" s="202"/>
      <c r="C66" s="474" t="s">
        <v>364</v>
      </c>
      <c r="D66" s="474"/>
      <c r="E66" s="474"/>
      <c r="F66" s="474"/>
      <c r="G66" s="474"/>
      <c r="H66" s="474"/>
      <c r="I66" s="474"/>
      <c r="J66" s="475"/>
      <c r="K66" s="163"/>
      <c r="L66" s="90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22.5" customHeight="1">
      <c r="A67" s="305" t="s">
        <v>10</v>
      </c>
      <c r="B67" s="189"/>
      <c r="C67" s="126"/>
      <c r="D67" s="307" t="s">
        <v>479</v>
      </c>
      <c r="E67" s="126"/>
      <c r="F67" s="307" t="s">
        <v>480</v>
      </c>
      <c r="G67" s="560" t="s">
        <v>505</v>
      </c>
      <c r="H67" s="560"/>
      <c r="I67" s="512"/>
      <c r="J67" s="512"/>
      <c r="K67" s="63"/>
      <c r="L67" s="61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00"/>
      <c r="B68" s="178"/>
      <c r="C68" s="308"/>
      <c r="D68" s="135"/>
      <c r="E68" s="135"/>
      <c r="F68" s="135"/>
      <c r="G68" s="133"/>
      <c r="H68" s="133"/>
      <c r="I68" s="47"/>
      <c r="J68" s="309"/>
      <c r="K68" s="63"/>
      <c r="L68" s="6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06" t="s">
        <v>12</v>
      </c>
      <c r="B69" s="220"/>
      <c r="C69" s="160"/>
      <c r="D69" s="161"/>
      <c r="E69" s="162"/>
      <c r="F69" s="244" t="s">
        <v>13</v>
      </c>
      <c r="G69" s="160"/>
      <c r="H69" s="161"/>
      <c r="I69" s="162"/>
      <c r="J69" s="310"/>
      <c r="K69" s="63"/>
      <c r="L69" s="61"/>
    </row>
    <row r="70" spans="1:26" s="10" customFormat="1" ht="7.2" customHeight="1">
      <c r="A70" s="293"/>
      <c r="B70" s="220"/>
      <c r="C70" s="311"/>
      <c r="D70" s="127"/>
      <c r="E70" s="135"/>
      <c r="F70" s="135"/>
      <c r="G70" s="128"/>
      <c r="H70" s="128"/>
      <c r="I70" s="128"/>
      <c r="J70" s="312"/>
      <c r="K70" s="63"/>
      <c r="L70" s="61"/>
    </row>
    <row r="71" spans="1:26" ht="22.8" customHeight="1">
      <c r="A71" s="385"/>
      <c r="B71" s="178"/>
      <c r="C71" s="348"/>
      <c r="D71" s="47"/>
      <c r="E71" s="550" t="s">
        <v>140</v>
      </c>
      <c r="F71" s="551"/>
      <c r="G71" s="544"/>
      <c r="H71" s="545"/>
      <c r="I71" s="544"/>
      <c r="J71" s="545"/>
      <c r="K71" s="63"/>
      <c r="L71" s="6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8" customFormat="1" ht="7.8" customHeight="1">
      <c r="A72" s="385"/>
      <c r="B72" s="178"/>
      <c r="C72" s="313"/>
      <c r="D72" s="39"/>
      <c r="E72" s="54"/>
      <c r="F72" s="125"/>
      <c r="G72" s="314"/>
      <c r="H72" s="314"/>
      <c r="I72" s="140"/>
      <c r="J72" s="315"/>
      <c r="K72" s="83"/>
      <c r="L72" s="40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27.6" customHeight="1">
      <c r="A73" s="393"/>
      <c r="B73" s="190"/>
      <c r="C73" s="541" t="s">
        <v>384</v>
      </c>
      <c r="D73" s="542"/>
      <c r="E73" s="542"/>
      <c r="F73" s="542"/>
      <c r="G73" s="542"/>
      <c r="H73" s="542"/>
      <c r="I73" s="542"/>
      <c r="J73" s="543"/>
      <c r="K73" s="85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94" t="s">
        <v>508</v>
      </c>
      <c r="B74" s="225"/>
      <c r="C74" s="369" t="s">
        <v>516</v>
      </c>
      <c r="D74" s="345"/>
      <c r="E74" s="345"/>
      <c r="F74" s="345"/>
      <c r="G74" s="345"/>
      <c r="H74" s="345"/>
      <c r="I74" s="345"/>
      <c r="J74" s="346"/>
      <c r="K74" s="89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95" t="s">
        <v>287</v>
      </c>
      <c r="B75" s="226"/>
      <c r="C75" s="414"/>
      <c r="D75" s="415"/>
      <c r="E75" s="415"/>
      <c r="F75" s="415"/>
      <c r="G75" s="415"/>
      <c r="H75" s="415"/>
      <c r="I75" s="415"/>
      <c r="J75" s="416"/>
      <c r="K75" s="89"/>
    </row>
    <row r="76" spans="1:26" s="16" customFormat="1" ht="23.4" customHeight="1">
      <c r="A76" s="396" t="s">
        <v>279</v>
      </c>
      <c r="B76" s="227"/>
      <c r="C76" s="414"/>
      <c r="D76" s="415"/>
      <c r="E76" s="415"/>
      <c r="F76" s="415"/>
      <c r="G76" s="415"/>
      <c r="H76" s="415"/>
      <c r="I76" s="415"/>
      <c r="J76" s="416"/>
      <c r="K76" s="89"/>
    </row>
    <row r="77" spans="1:26" ht="22.5" customHeight="1">
      <c r="A77" s="397" t="s">
        <v>280</v>
      </c>
      <c r="B77" s="228"/>
      <c r="C77" s="414"/>
      <c r="D77" s="415"/>
      <c r="E77" s="415"/>
      <c r="F77" s="415"/>
      <c r="G77" s="415"/>
      <c r="H77" s="415"/>
      <c r="I77" s="415"/>
      <c r="J77" s="416"/>
      <c r="K77" s="89"/>
      <c r="L77" s="18"/>
      <c r="M77" s="19"/>
      <c r="N77" s="19" t="s">
        <v>94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97" t="s">
        <v>288</v>
      </c>
      <c r="B78" s="228"/>
      <c r="C78" s="540" t="s">
        <v>515</v>
      </c>
      <c r="D78" s="540"/>
      <c r="E78" s="540"/>
      <c r="F78" s="540"/>
      <c r="G78" s="84"/>
      <c r="H78" s="88"/>
      <c r="I78" s="88"/>
      <c r="J78" s="89"/>
      <c r="K78" s="86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98" t="s">
        <v>282</v>
      </c>
      <c r="B79" s="229"/>
      <c r="C79" s="201"/>
      <c r="D79" s="421" t="s">
        <v>148</v>
      </c>
      <c r="E79" s="422"/>
      <c r="F79" s="201"/>
      <c r="G79" s="84"/>
      <c r="H79" s="54"/>
      <c r="I79" s="53"/>
      <c r="J79" s="206"/>
      <c r="K79" s="87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99"/>
      <c r="B80" s="316"/>
      <c r="C80" s="356"/>
      <c r="D80" s="420">
        <f ca="1">TODAY()</f>
        <v>45937</v>
      </c>
      <c r="E80" s="420"/>
      <c r="F80" s="356"/>
      <c r="G80" s="54"/>
      <c r="H80" s="54"/>
      <c r="I80" s="53"/>
      <c r="J80" s="206"/>
      <c r="K80" s="111"/>
      <c r="L80" s="62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400" t="s">
        <v>298</v>
      </c>
      <c r="B81" s="316"/>
      <c r="C81" s="423" t="s">
        <v>148</v>
      </c>
      <c r="D81" s="424"/>
      <c r="E81" s="344" t="s">
        <v>470</v>
      </c>
      <c r="F81" s="412"/>
      <c r="G81" s="412"/>
      <c r="H81" s="412"/>
      <c r="I81" s="412"/>
      <c r="J81" s="413"/>
      <c r="K81" s="63"/>
      <c r="L81" s="6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401"/>
      <c r="B82" s="347"/>
      <c r="C82" s="417"/>
      <c r="D82" s="417"/>
      <c r="E82" s="344" t="s">
        <v>470</v>
      </c>
      <c r="F82" s="408"/>
      <c r="G82" s="408"/>
      <c r="H82" s="408"/>
      <c r="I82" s="408"/>
      <c r="J82" s="409"/>
      <c r="K82" s="112"/>
      <c r="L82" s="61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402" t="s">
        <v>499</v>
      </c>
      <c r="B83" s="317"/>
      <c r="C83" s="418" t="s">
        <v>444</v>
      </c>
      <c r="D83" s="419"/>
      <c r="E83" s="349" t="s">
        <v>496</v>
      </c>
      <c r="F83" s="410"/>
      <c r="G83" s="410"/>
      <c r="H83" s="410"/>
      <c r="I83" s="410"/>
      <c r="J83" s="411"/>
      <c r="K83" s="41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403"/>
      <c r="B84" s="41"/>
      <c r="C84" s="108"/>
      <c r="D84" s="109"/>
      <c r="E84" s="109"/>
      <c r="F84" s="109"/>
      <c r="G84" s="109"/>
      <c r="H84" s="109"/>
      <c r="I84" s="109"/>
      <c r="J84" s="41"/>
      <c r="K84" s="4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404"/>
      <c r="B85" s="10"/>
      <c r="C85" s="108"/>
      <c r="D85" s="109"/>
      <c r="E85" s="109"/>
      <c r="F85" s="109"/>
      <c r="G85" s="109"/>
      <c r="H85" s="109"/>
      <c r="I85" s="109"/>
      <c r="J85" s="41"/>
      <c r="K85" s="41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404"/>
      <c r="B86" s="10"/>
      <c r="C86" s="55"/>
      <c r="D86" s="129"/>
      <c r="E86" s="129"/>
      <c r="F86" s="129"/>
      <c r="G86" s="129"/>
      <c r="H86" s="129"/>
      <c r="I86" s="12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404"/>
      <c r="B87" s="10"/>
      <c r="C87" s="55"/>
      <c r="D87" s="129"/>
      <c r="E87" s="129"/>
      <c r="F87" s="129"/>
      <c r="G87" s="129"/>
      <c r="H87" s="129"/>
      <c r="I87" s="12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404"/>
      <c r="B88" s="10"/>
      <c r="C88" s="55"/>
      <c r="D88" s="129"/>
      <c r="E88" s="129"/>
      <c r="F88" s="129"/>
      <c r="G88" s="129"/>
      <c r="H88" s="129"/>
      <c r="I88" s="12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404"/>
      <c r="B89" s="10"/>
      <c r="C89" s="55"/>
      <c r="D89" s="129"/>
      <c r="E89" s="129"/>
      <c r="F89" s="129"/>
      <c r="G89" s="129"/>
      <c r="H89" s="129"/>
      <c r="I89" s="12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404"/>
      <c r="B90" s="10"/>
      <c r="C90" s="55"/>
      <c r="D90" s="129"/>
      <c r="E90" s="129"/>
      <c r="F90" s="129"/>
      <c r="G90" s="129"/>
      <c r="H90" s="129"/>
      <c r="I90" s="12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404"/>
      <c r="B91" s="10"/>
      <c r="C91" s="55"/>
      <c r="D91" s="129"/>
      <c r="E91" s="129"/>
      <c r="F91" s="129"/>
      <c r="G91" s="129"/>
      <c r="H91" s="129"/>
      <c r="I91" s="12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404"/>
      <c r="B92" s="10"/>
      <c r="C92" s="55"/>
      <c r="D92" s="129"/>
      <c r="E92" s="129"/>
      <c r="F92" s="129"/>
      <c r="G92" s="129"/>
      <c r="H92" s="129"/>
      <c r="I92" s="12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404"/>
      <c r="B93" s="10"/>
      <c r="C93" s="55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404"/>
      <c r="B94" s="10"/>
      <c r="C94" s="55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404"/>
      <c r="B95" s="10"/>
      <c r="C95" s="55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404"/>
      <c r="B96" s="10"/>
      <c r="C96" s="55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404"/>
      <c r="B97" s="10"/>
      <c r="C97" s="55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404"/>
      <c r="B98" s="10"/>
      <c r="C98" s="55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404"/>
      <c r="B99" s="10"/>
      <c r="C99" s="55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404"/>
      <c r="B100" s="10"/>
      <c r="C100" s="55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404"/>
      <c r="B101" s="10"/>
      <c r="C101" s="55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404"/>
      <c r="B102" s="10"/>
      <c r="C102" s="55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404"/>
      <c r="B103" s="10"/>
      <c r="C103" s="55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404"/>
      <c r="B104" s="10"/>
      <c r="C104" s="55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404"/>
      <c r="B105" s="10"/>
      <c r="C105" s="55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404"/>
      <c r="B106" s="10"/>
      <c r="C106" s="55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404"/>
      <c r="B107" s="10"/>
      <c r="C107" s="55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404"/>
      <c r="B108" s="10"/>
      <c r="C108" s="55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404"/>
      <c r="B109" s="10"/>
      <c r="C109" s="55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404"/>
      <c r="B110" s="10"/>
      <c r="C110" s="55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404"/>
      <c r="B111" s="10"/>
      <c r="C111" s="55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404"/>
      <c r="B112" s="10"/>
      <c r="C112" s="55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404"/>
      <c r="B113" s="10"/>
      <c r="C113" s="55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404"/>
      <c r="B114" s="10"/>
      <c r="C114" s="55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404"/>
      <c r="B115" s="10"/>
      <c r="C115" s="55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404"/>
      <c r="B116" s="10"/>
      <c r="C116" s="55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404"/>
      <c r="B117" s="10"/>
      <c r="C117" s="55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404"/>
      <c r="B118" s="10"/>
      <c r="C118" s="55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404"/>
      <c r="B119" s="10"/>
      <c r="C119" s="55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404"/>
      <c r="B120" s="10"/>
      <c r="C120" s="55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404"/>
      <c r="B121" s="10"/>
      <c r="C121" s="55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404"/>
      <c r="B122" s="10"/>
      <c r="C122" s="55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404"/>
      <c r="B123" s="10"/>
      <c r="C123" s="55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404"/>
      <c r="B124" s="10"/>
      <c r="C124" s="55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404"/>
      <c r="B125" s="10"/>
      <c r="C125" s="55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404"/>
      <c r="B126" s="10"/>
      <c r="C126" s="55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404"/>
      <c r="B127" s="10"/>
      <c r="C127" s="55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404"/>
      <c r="B128" s="10"/>
      <c r="C128" s="55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404"/>
      <c r="B129" s="10"/>
      <c r="C129" s="55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404"/>
      <c r="B130" s="10"/>
      <c r="C130" s="55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404"/>
      <c r="B131" s="10"/>
      <c r="C131" s="55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404"/>
      <c r="B132" s="10"/>
      <c r="C132" s="55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404"/>
      <c r="B133" s="10"/>
      <c r="C133" s="55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404"/>
      <c r="B134" s="10"/>
      <c r="C134" s="55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404"/>
      <c r="B135" s="10"/>
      <c r="C135" s="55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404"/>
      <c r="B136" s="10"/>
      <c r="C136" s="55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404"/>
      <c r="B137" s="10"/>
      <c r="C137" s="55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404"/>
      <c r="B138" s="10"/>
      <c r="C138" s="55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404"/>
      <c r="B139" s="10"/>
      <c r="C139" s="55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404"/>
      <c r="B140" s="10"/>
      <c r="C140" s="55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404"/>
      <c r="B141" s="10"/>
      <c r="C141" s="55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404"/>
      <c r="B142" s="10"/>
      <c r="C142" s="55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404"/>
      <c r="B143" s="10"/>
      <c r="C143" s="55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404"/>
      <c r="B144" s="10"/>
      <c r="C144" s="55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404"/>
      <c r="B145" s="10"/>
      <c r="C145" s="55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404"/>
      <c r="B146" s="10"/>
      <c r="C146" s="55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404"/>
      <c r="B147" s="10"/>
      <c r="C147" s="55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404"/>
      <c r="B148" s="10"/>
      <c r="C148" s="55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404"/>
      <c r="B149" s="10"/>
      <c r="C149" s="55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404"/>
      <c r="B150" s="10"/>
      <c r="C150" s="55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404"/>
      <c r="B151" s="10"/>
      <c r="C151" s="55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404"/>
      <c r="B152" s="10"/>
      <c r="C152" s="55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404"/>
      <c r="B153" s="10"/>
      <c r="C153" s="55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404"/>
      <c r="B154" s="10"/>
      <c r="C154" s="55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404"/>
      <c r="B155" s="10"/>
      <c r="C155" s="55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404"/>
      <c r="B156" s="10"/>
      <c r="C156" s="55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404"/>
      <c r="B157" s="10"/>
      <c r="C157" s="55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404"/>
      <c r="B158" s="10"/>
      <c r="C158" s="55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404"/>
      <c r="B159" s="10"/>
      <c r="C159" s="55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404"/>
      <c r="B160" s="10"/>
      <c r="C160" s="55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404"/>
      <c r="B161" s="10"/>
      <c r="C161" s="55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404"/>
      <c r="B162" s="10"/>
      <c r="C162" s="55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404"/>
      <c r="B163" s="10"/>
      <c r="C163" s="55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404"/>
      <c r="B164" s="10"/>
      <c r="C164" s="55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404"/>
      <c r="B165" s="10"/>
      <c r="C165" s="55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404"/>
      <c r="B166" s="10"/>
      <c r="C166" s="55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404"/>
      <c r="B167" s="10"/>
      <c r="C167" s="55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404"/>
      <c r="B168" s="10"/>
      <c r="C168" s="55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404"/>
      <c r="B169" s="10"/>
      <c r="C169" s="55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404"/>
      <c r="B170" s="10"/>
      <c r="C170" s="55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404"/>
      <c r="B171" s="10"/>
      <c r="C171" s="55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404"/>
      <c r="B172" s="10"/>
      <c r="C172" s="55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404"/>
      <c r="B173" s="10"/>
      <c r="C173" s="55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404"/>
      <c r="B174" s="10"/>
      <c r="C174" s="55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404"/>
      <c r="B175" s="10"/>
      <c r="C175" s="55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404"/>
      <c r="B176" s="10"/>
      <c r="C176" s="55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404"/>
      <c r="B177" s="10"/>
      <c r="C177" s="55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404"/>
      <c r="B178" s="10"/>
      <c r="C178" s="55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404"/>
      <c r="B179" s="10"/>
      <c r="C179" s="55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404"/>
      <c r="B180" s="10"/>
      <c r="C180" s="55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404"/>
      <c r="B181" s="10"/>
      <c r="C181" s="55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404"/>
      <c r="B182" s="10"/>
      <c r="C182" s="55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404"/>
      <c r="B183" s="10"/>
      <c r="C183" s="55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404"/>
      <c r="B184" s="10"/>
      <c r="C184" s="55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404"/>
      <c r="B185" s="10"/>
      <c r="C185" s="55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404"/>
      <c r="B186" s="10"/>
      <c r="C186" s="55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404"/>
      <c r="B187" s="10"/>
      <c r="C187" s="55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404"/>
      <c r="B188" s="10"/>
      <c r="C188" s="55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404"/>
      <c r="B189" s="10"/>
      <c r="C189" s="55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404"/>
      <c r="B190" s="10"/>
      <c r="C190" s="55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404"/>
      <c r="B191" s="10"/>
      <c r="C191" s="55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404"/>
      <c r="B192" s="10"/>
      <c r="C192" s="55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404"/>
      <c r="B193" s="10"/>
      <c r="C193" s="55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404"/>
      <c r="B194" s="10"/>
      <c r="C194" s="55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404"/>
      <c r="B195" s="10"/>
      <c r="C195" s="55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404"/>
      <c r="B196" s="10"/>
      <c r="C196" s="55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404"/>
      <c r="B197" s="10"/>
      <c r="C197" s="55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404"/>
      <c r="B198" s="10"/>
      <c r="C198" s="55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404"/>
      <c r="B199" s="10"/>
      <c r="C199" s="55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404"/>
      <c r="B200" s="10"/>
      <c r="C200" s="55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404"/>
      <c r="B201" s="10"/>
      <c r="C201" s="55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404"/>
      <c r="B202" s="10"/>
      <c r="C202" s="55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404"/>
      <c r="B203" s="10"/>
      <c r="C203" s="55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404"/>
      <c r="B204" s="10"/>
      <c r="C204" s="55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404"/>
      <c r="B205" s="10"/>
      <c r="C205" s="55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404"/>
      <c r="B206" s="10"/>
      <c r="C206" s="55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404"/>
      <c r="B207" s="10"/>
      <c r="C207" s="55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404"/>
      <c r="B208" s="10"/>
      <c r="C208" s="55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404"/>
      <c r="B209" s="10"/>
      <c r="C209" s="55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404"/>
      <c r="B210" s="10"/>
      <c r="C210" s="55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404"/>
      <c r="B211" s="10"/>
      <c r="C211" s="55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404"/>
      <c r="B212" s="10"/>
      <c r="C212" s="55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404"/>
      <c r="B213" s="10"/>
      <c r="C213" s="55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404"/>
      <c r="B214" s="10"/>
      <c r="C214" s="55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404"/>
      <c r="B215" s="10"/>
      <c r="C215" s="55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404"/>
      <c r="B216" s="10"/>
      <c r="C216" s="55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404"/>
      <c r="B217" s="10"/>
      <c r="C217" s="55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404"/>
      <c r="B218" s="10"/>
      <c r="C218" s="55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404"/>
      <c r="B219" s="10"/>
      <c r="C219" s="55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404"/>
      <c r="B220" s="10"/>
      <c r="C220" s="55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404"/>
      <c r="B221" s="10"/>
      <c r="C221" s="55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404"/>
      <c r="B222" s="10"/>
      <c r="C222" s="55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404"/>
      <c r="B223" s="10"/>
      <c r="C223" s="55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404"/>
      <c r="B224" s="10"/>
      <c r="C224" s="55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404"/>
      <c r="B225" s="10"/>
      <c r="C225" s="55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404"/>
      <c r="B226" s="10"/>
      <c r="C226" s="55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404"/>
      <c r="B227" s="10"/>
      <c r="C227" s="55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404"/>
      <c r="B228" s="10"/>
      <c r="C228" s="55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404"/>
      <c r="B229" s="10"/>
      <c r="C229" s="55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404"/>
      <c r="B230" s="10"/>
      <c r="C230" s="55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404"/>
      <c r="B231" s="10"/>
      <c r="C231" s="55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404"/>
      <c r="B232" s="10"/>
      <c r="C232" s="55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404"/>
      <c r="B233" s="10"/>
      <c r="C233" s="55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404"/>
      <c r="B234" s="10"/>
      <c r="C234" s="55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404"/>
      <c r="B235" s="10"/>
      <c r="C235" s="55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404"/>
      <c r="B236" s="10"/>
      <c r="C236" s="55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404"/>
      <c r="B237" s="10"/>
      <c r="C237" s="55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404"/>
      <c r="B238" s="10"/>
      <c r="C238" s="55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404"/>
      <c r="B239" s="10"/>
      <c r="C239" s="55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404"/>
      <c r="B240" s="10"/>
      <c r="C240" s="55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404"/>
      <c r="B241" s="10"/>
      <c r="C241" s="55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404"/>
      <c r="B242" s="10"/>
      <c r="C242" s="55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404"/>
      <c r="B243" s="10"/>
      <c r="C243" s="55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404"/>
      <c r="B244" s="10"/>
      <c r="C244" s="55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404"/>
      <c r="B245" s="10"/>
      <c r="C245" s="55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404"/>
      <c r="B246" s="10"/>
      <c r="C246" s="55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404"/>
      <c r="B247" s="10"/>
      <c r="C247" s="55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404"/>
      <c r="B248" s="10"/>
      <c r="C248" s="55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404"/>
      <c r="B249" s="10"/>
      <c r="C249" s="55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404"/>
      <c r="B250" s="10"/>
      <c r="C250" s="55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404"/>
      <c r="B251" s="10"/>
      <c r="C251" s="55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404"/>
      <c r="B252" s="10"/>
      <c r="C252" s="55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404"/>
      <c r="B253" s="10"/>
      <c r="C253" s="55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404"/>
      <c r="B254" s="10"/>
      <c r="C254" s="55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404"/>
      <c r="B255" s="10"/>
      <c r="C255" s="55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404"/>
      <c r="B256" s="10"/>
      <c r="C256" s="55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404"/>
      <c r="B257" s="10"/>
      <c r="C257" s="55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404"/>
      <c r="B258" s="10"/>
      <c r="C258" s="55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404"/>
      <c r="B259" s="10"/>
      <c r="C259" s="55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404"/>
      <c r="B260" s="10"/>
      <c r="C260" s="55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404"/>
      <c r="B261" s="10"/>
      <c r="C261" s="55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404"/>
      <c r="B262" s="10"/>
      <c r="C262" s="55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404"/>
      <c r="B263" s="10"/>
      <c r="C263" s="55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404"/>
      <c r="B264" s="10"/>
      <c r="C264" s="55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404"/>
      <c r="B265" s="10"/>
      <c r="C265" s="55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404"/>
      <c r="B266" s="10"/>
      <c r="C266" s="55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404"/>
      <c r="B267" s="10"/>
      <c r="C267" s="55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404"/>
      <c r="B268" s="10"/>
      <c r="C268" s="55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404"/>
      <c r="B269" s="10"/>
      <c r="C269" s="55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404"/>
      <c r="B270" s="10"/>
      <c r="C270" s="55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404"/>
      <c r="B271" s="10"/>
      <c r="C271" s="55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404"/>
      <c r="B272" s="10"/>
      <c r="C272" s="55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404"/>
      <c r="B273" s="10"/>
      <c r="C273" s="55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404"/>
      <c r="B274" s="10"/>
      <c r="C274" s="55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404"/>
      <c r="B275" s="10"/>
      <c r="C275" s="55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404"/>
      <c r="B276" s="10"/>
      <c r="C276" s="55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404"/>
      <c r="B277" s="10"/>
      <c r="C277" s="55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404"/>
      <c r="B278" s="10"/>
      <c r="C278" s="55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404"/>
      <c r="B279" s="10"/>
      <c r="C279" s="55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404"/>
      <c r="B280" s="10"/>
      <c r="C280" s="55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404"/>
      <c r="B281" s="10"/>
      <c r="C281" s="55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404"/>
      <c r="B282" s="10"/>
      <c r="C282" s="55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404"/>
      <c r="B283" s="10"/>
      <c r="C283" s="55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404"/>
      <c r="B284" s="10"/>
      <c r="C284" s="55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404"/>
      <c r="B285" s="10"/>
      <c r="C285" s="55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404"/>
      <c r="B286" s="10"/>
      <c r="C286" s="55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404"/>
      <c r="B287" s="10"/>
      <c r="C287" s="55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404"/>
      <c r="B288" s="10"/>
      <c r="C288" s="55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404"/>
      <c r="B289" s="10"/>
      <c r="C289" s="55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404"/>
      <c r="B290" s="10"/>
      <c r="C290" s="55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404"/>
      <c r="B291" s="10"/>
      <c r="C291" s="55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404"/>
      <c r="B292" s="10"/>
      <c r="C292" s="55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404"/>
      <c r="B293" s="10"/>
      <c r="C293" s="55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404"/>
      <c r="B294" s="10"/>
      <c r="C294" s="55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404"/>
      <c r="B295" s="10"/>
      <c r="C295" s="55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404"/>
      <c r="B296" s="10"/>
      <c r="C296" s="55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404"/>
      <c r="B297" s="10"/>
      <c r="C297" s="55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404"/>
      <c r="B298" s="10"/>
      <c r="C298" s="55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404"/>
      <c r="B299" s="10"/>
      <c r="C299" s="55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404"/>
      <c r="B300" s="10"/>
      <c r="C300" s="55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404"/>
      <c r="B301" s="10"/>
      <c r="C301" s="55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404"/>
      <c r="B302" s="10"/>
      <c r="C302" s="55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404"/>
      <c r="B303" s="10"/>
      <c r="C303" s="55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404"/>
      <c r="B304" s="10"/>
      <c r="C304" s="55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404"/>
      <c r="B305" s="10"/>
      <c r="C305" s="55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404"/>
      <c r="B306" s="10"/>
      <c r="C306" s="55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404"/>
      <c r="B307" s="10"/>
      <c r="C307" s="55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404"/>
      <c r="B308" s="10"/>
      <c r="C308" s="55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404"/>
      <c r="B309" s="10"/>
      <c r="C309" s="55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404"/>
      <c r="B310" s="10"/>
      <c r="C310" s="55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404"/>
      <c r="B311" s="10"/>
      <c r="C311" s="55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404"/>
      <c r="B312" s="10"/>
      <c r="C312" s="55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404"/>
      <c r="B313" s="10"/>
      <c r="C313" s="55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404"/>
      <c r="B314" s="10"/>
      <c r="C314" s="55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404"/>
      <c r="B315" s="10"/>
      <c r="C315" s="55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404"/>
      <c r="B316" s="10"/>
      <c r="C316" s="55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404"/>
      <c r="B317" s="10"/>
      <c r="C317" s="55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404"/>
      <c r="B318" s="10"/>
      <c r="C318" s="55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404"/>
      <c r="B319" s="10"/>
      <c r="C319" s="55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404"/>
      <c r="B320" s="10"/>
      <c r="C320" s="55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404"/>
      <c r="B321" s="10"/>
      <c r="C321" s="55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404"/>
      <c r="B322" s="10"/>
      <c r="C322" s="55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404"/>
      <c r="B323" s="10"/>
      <c r="C323" s="55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404"/>
      <c r="B324" s="10"/>
      <c r="C324" s="55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404"/>
      <c r="B325" s="10"/>
      <c r="C325" s="55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404"/>
      <c r="B326" s="10"/>
      <c r="C326" s="55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404"/>
      <c r="B327" s="10"/>
      <c r="C327" s="55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404"/>
      <c r="B328" s="10"/>
      <c r="C328" s="55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404"/>
      <c r="B329" s="10"/>
      <c r="C329" s="55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404"/>
      <c r="B330" s="10"/>
      <c r="C330" s="55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404"/>
      <c r="B331" s="10"/>
      <c r="C331" s="55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404"/>
      <c r="B332" s="10"/>
      <c r="C332" s="55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404"/>
      <c r="B333" s="10"/>
      <c r="C333" s="55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404"/>
      <c r="B334" s="10"/>
      <c r="C334" s="55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404"/>
      <c r="B335" s="10"/>
      <c r="C335" s="55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404"/>
      <c r="B336" s="10"/>
      <c r="C336" s="55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404"/>
      <c r="B337" s="10"/>
      <c r="C337" s="55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404"/>
      <c r="B338" s="10"/>
      <c r="C338" s="55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404"/>
      <c r="B339" s="10"/>
      <c r="C339" s="55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404"/>
      <c r="B340" s="10"/>
      <c r="C340" s="55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404"/>
      <c r="B341" s="10"/>
      <c r="C341" s="55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404"/>
      <c r="B342" s="10"/>
      <c r="C342" s="55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404"/>
      <c r="B343" s="10"/>
      <c r="C343" s="55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404"/>
      <c r="B344" s="10"/>
      <c r="C344" s="55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404"/>
      <c r="B345" s="10"/>
      <c r="C345" s="55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404"/>
      <c r="B346" s="10"/>
      <c r="C346" s="55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404"/>
      <c r="B347" s="10"/>
      <c r="C347" s="55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404"/>
      <c r="B348" s="10"/>
      <c r="C348" s="55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404"/>
      <c r="B349" s="10"/>
      <c r="C349" s="55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404"/>
      <c r="B350" s="10"/>
      <c r="C350" s="55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404"/>
      <c r="B351" s="10"/>
      <c r="C351" s="55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404"/>
      <c r="B352" s="10"/>
      <c r="C352" s="55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404"/>
      <c r="B353" s="10"/>
      <c r="C353" s="55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404"/>
      <c r="B354" s="10"/>
      <c r="C354" s="55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404"/>
      <c r="B355" s="10"/>
      <c r="C355" s="55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404"/>
      <c r="B356" s="10"/>
      <c r="C356" s="55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404"/>
      <c r="B357" s="10"/>
      <c r="C357" s="55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404"/>
      <c r="B358" s="10"/>
      <c r="C358" s="55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404"/>
      <c r="B359" s="10"/>
      <c r="C359" s="55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404"/>
      <c r="B360" s="10"/>
      <c r="C360" s="55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404"/>
      <c r="B361" s="10"/>
      <c r="C361" s="55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404"/>
      <c r="B362" s="10"/>
      <c r="C362" s="55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404"/>
      <c r="B363" s="10"/>
      <c r="C363" s="55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404"/>
      <c r="B364" s="10"/>
      <c r="C364" s="55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404"/>
      <c r="B365" s="10"/>
      <c r="C365" s="55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404"/>
      <c r="B366" s="10"/>
      <c r="C366" s="55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404"/>
      <c r="B367" s="10"/>
      <c r="C367" s="55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404"/>
      <c r="B368" s="10"/>
      <c r="C368" s="55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404"/>
      <c r="B369" s="10"/>
      <c r="C369" s="55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404"/>
      <c r="B370" s="10"/>
      <c r="C370" s="55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404"/>
      <c r="B371" s="10"/>
      <c r="C371" s="55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404"/>
      <c r="B372" s="10"/>
      <c r="C372" s="55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404"/>
      <c r="B373" s="10"/>
      <c r="C373" s="55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404"/>
      <c r="B374" s="10"/>
      <c r="C374" s="55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404"/>
      <c r="B375" s="10"/>
      <c r="C375" s="55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404"/>
      <c r="B376" s="10"/>
      <c r="C376" s="55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404"/>
      <c r="B377" s="10"/>
      <c r="C377" s="55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404"/>
      <c r="B378" s="10"/>
      <c r="C378" s="55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404"/>
      <c r="B379" s="10"/>
      <c r="C379" s="55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404"/>
      <c r="B380" s="10"/>
      <c r="C380" s="55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404"/>
      <c r="B381" s="10"/>
      <c r="C381" s="55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404"/>
      <c r="B382" s="10"/>
      <c r="C382" s="55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404"/>
      <c r="B383" s="10"/>
      <c r="C383" s="55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404"/>
      <c r="B384" s="10"/>
      <c r="C384" s="55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404"/>
      <c r="B385" s="10"/>
      <c r="C385" s="55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404"/>
      <c r="B386" s="10"/>
      <c r="C386" s="55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404"/>
      <c r="B387" s="10"/>
      <c r="C387" s="55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404"/>
      <c r="B388" s="10"/>
      <c r="C388" s="55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404"/>
      <c r="B389" s="10"/>
      <c r="C389" s="55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404"/>
      <c r="B390" s="10"/>
      <c r="C390" s="55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404"/>
      <c r="B391" s="10"/>
      <c r="C391" s="55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404"/>
      <c r="B392" s="10"/>
      <c r="C392" s="55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404"/>
      <c r="B393" s="10"/>
      <c r="C393" s="55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404"/>
      <c r="B394" s="10"/>
      <c r="C394" s="55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404"/>
      <c r="B395" s="10"/>
      <c r="C395" s="55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404"/>
      <c r="B396" s="10"/>
      <c r="C396" s="55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404"/>
      <c r="B397" s="10"/>
      <c r="C397" s="55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404"/>
      <c r="B398" s="10"/>
      <c r="C398" s="55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404"/>
      <c r="B399" s="10"/>
      <c r="C399" s="55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404"/>
      <c r="B400" s="10"/>
      <c r="C400" s="55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404"/>
      <c r="B401" s="10"/>
      <c r="C401" s="55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404"/>
      <c r="B402" s="10"/>
      <c r="C402" s="55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404"/>
      <c r="B403" s="10"/>
      <c r="C403" s="55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404"/>
      <c r="B404" s="10"/>
      <c r="C404" s="55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404"/>
      <c r="B405" s="10"/>
      <c r="C405" s="55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404"/>
      <c r="B406" s="10"/>
      <c r="C406" s="55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404"/>
      <c r="B407" s="10"/>
      <c r="C407" s="55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404"/>
      <c r="B408" s="10"/>
      <c r="C408" s="55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404"/>
      <c r="B409" s="10"/>
      <c r="C409" s="55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404"/>
      <c r="B410" s="10"/>
      <c r="C410" s="55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404"/>
      <c r="B411" s="10"/>
      <c r="C411" s="55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404"/>
      <c r="B412" s="10"/>
      <c r="C412" s="55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404"/>
      <c r="B413" s="10"/>
      <c r="C413" s="55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404"/>
      <c r="B414" s="10"/>
      <c r="C414" s="55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404"/>
      <c r="B415" s="10"/>
      <c r="C415" s="55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404"/>
      <c r="B416" s="10"/>
      <c r="C416" s="55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404"/>
      <c r="B417" s="10"/>
      <c r="C417" s="55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404"/>
      <c r="B418" s="10"/>
      <c r="C418" s="55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404"/>
      <c r="B419" s="10"/>
      <c r="C419" s="55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404"/>
      <c r="B420" s="10"/>
      <c r="C420" s="55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404"/>
      <c r="B421" s="10"/>
      <c r="C421" s="55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404"/>
      <c r="B422" s="10"/>
      <c r="C422" s="55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404"/>
      <c r="B423" s="10"/>
      <c r="C423" s="55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404"/>
      <c r="B424" s="10"/>
      <c r="C424" s="55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404"/>
      <c r="B425" s="10"/>
      <c r="C425" s="55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404"/>
      <c r="B426" s="10"/>
      <c r="C426" s="55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404"/>
      <c r="B427" s="10"/>
      <c r="C427" s="55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404"/>
      <c r="B428" s="10"/>
      <c r="C428" s="55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404"/>
      <c r="B429" s="10"/>
      <c r="C429" s="55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404"/>
      <c r="B430" s="10"/>
      <c r="C430" s="55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404"/>
      <c r="B431" s="10"/>
      <c r="C431" s="55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404"/>
      <c r="B432" s="10"/>
      <c r="C432" s="55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404"/>
      <c r="B433" s="10"/>
      <c r="C433" s="55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404"/>
      <c r="B434" s="10"/>
      <c r="C434" s="55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404"/>
      <c r="B435" s="10"/>
      <c r="C435" s="55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404"/>
      <c r="B436" s="10"/>
      <c r="C436" s="55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404"/>
      <c r="B437" s="10"/>
      <c r="C437" s="55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404"/>
      <c r="B438" s="10"/>
      <c r="C438" s="55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404"/>
      <c r="B439" s="10"/>
      <c r="C439" s="55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404"/>
      <c r="B440" s="10"/>
      <c r="C440" s="55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404"/>
      <c r="B441" s="10"/>
      <c r="C441" s="55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404"/>
      <c r="B442" s="10"/>
      <c r="C442" s="55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404"/>
      <c r="B443" s="10"/>
      <c r="C443" s="55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404"/>
      <c r="B444" s="10"/>
      <c r="C444" s="55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404"/>
      <c r="B445" s="10"/>
      <c r="C445" s="55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404"/>
      <c r="B446" s="10"/>
      <c r="C446" s="55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404"/>
      <c r="B447" s="10"/>
      <c r="C447" s="55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404"/>
      <c r="B448" s="10"/>
      <c r="C448" s="55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404"/>
      <c r="B449" s="10"/>
      <c r="C449" s="55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404"/>
      <c r="B450" s="10"/>
      <c r="C450" s="55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404"/>
      <c r="B451" s="10"/>
      <c r="C451" s="55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404"/>
      <c r="B452" s="10"/>
      <c r="C452" s="55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404"/>
      <c r="B453" s="10"/>
      <c r="C453" s="55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404"/>
      <c r="B454" s="10"/>
      <c r="C454" s="55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404"/>
      <c r="B455" s="10"/>
      <c r="C455" s="55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404"/>
      <c r="B456" s="10"/>
      <c r="C456" s="55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404"/>
      <c r="B457" s="10"/>
      <c r="C457" s="55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404"/>
      <c r="B458" s="10"/>
      <c r="C458" s="55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404"/>
      <c r="B459" s="10"/>
      <c r="C459" s="55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404"/>
      <c r="B460" s="10"/>
      <c r="C460" s="55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404"/>
      <c r="B461" s="10"/>
      <c r="C461" s="55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404"/>
      <c r="B462" s="10"/>
      <c r="C462" s="55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404"/>
      <c r="B463" s="10"/>
      <c r="C463" s="55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404"/>
      <c r="B464" s="10"/>
      <c r="C464" s="55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404"/>
      <c r="B465" s="10"/>
      <c r="C465" s="55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404"/>
      <c r="B466" s="10"/>
      <c r="C466" s="55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404"/>
      <c r="B467" s="10"/>
      <c r="C467" s="55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404"/>
      <c r="B468" s="10"/>
      <c r="C468" s="55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404"/>
      <c r="B469" s="10"/>
      <c r="C469" s="55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404"/>
      <c r="B470" s="10"/>
      <c r="C470" s="55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404"/>
      <c r="B471" s="10"/>
      <c r="C471" s="55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404"/>
      <c r="B472" s="10"/>
      <c r="C472" s="55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404"/>
      <c r="B473" s="10"/>
      <c r="C473" s="55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404"/>
      <c r="B474" s="10"/>
      <c r="C474" s="55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404"/>
      <c r="B475" s="10"/>
      <c r="C475" s="55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404"/>
      <c r="B476" s="10"/>
      <c r="C476" s="55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404"/>
      <c r="B477" s="10"/>
      <c r="C477" s="55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404"/>
      <c r="B478" s="10"/>
      <c r="C478" s="55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404"/>
      <c r="B479" s="10"/>
      <c r="C479" s="55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404"/>
      <c r="B480" s="10"/>
      <c r="C480" s="55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404"/>
      <c r="B481" s="10"/>
      <c r="C481" s="55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404"/>
      <c r="B482" s="10"/>
      <c r="C482" s="55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404"/>
      <c r="B483" s="10"/>
      <c r="C483" s="55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404"/>
      <c r="B484" s="10"/>
      <c r="C484" s="55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404"/>
      <c r="B485" s="10"/>
      <c r="C485" s="55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404"/>
      <c r="B486" s="10"/>
      <c r="C486" s="55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404"/>
      <c r="B487" s="10"/>
      <c r="C487" s="55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404"/>
      <c r="B488" s="10"/>
      <c r="C488" s="55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404"/>
      <c r="B489" s="10"/>
      <c r="C489" s="55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404"/>
      <c r="B490" s="10"/>
      <c r="C490" s="55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404"/>
      <c r="B491" s="10"/>
      <c r="C491" s="55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404"/>
      <c r="B492" s="10"/>
      <c r="C492" s="55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404"/>
      <c r="B493" s="10"/>
      <c r="C493" s="55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404"/>
      <c r="B494" s="10"/>
      <c r="C494" s="55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404"/>
      <c r="B495" s="10"/>
      <c r="C495" s="55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404"/>
      <c r="B496" s="10"/>
      <c r="C496" s="55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404"/>
      <c r="B497" s="10"/>
      <c r="C497" s="55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404"/>
      <c r="B498" s="10"/>
      <c r="C498" s="55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404"/>
      <c r="B499" s="10"/>
      <c r="C499" s="55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404"/>
      <c r="B500" s="10"/>
      <c r="C500" s="55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404"/>
      <c r="B501" s="10"/>
      <c r="C501" s="55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404"/>
      <c r="B502" s="10"/>
      <c r="C502" s="55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404"/>
      <c r="B503" s="10"/>
      <c r="C503" s="55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404"/>
      <c r="B504" s="10"/>
      <c r="C504" s="55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404"/>
      <c r="B505" s="10"/>
      <c r="C505" s="55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404"/>
      <c r="B506" s="10"/>
      <c r="C506" s="55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404"/>
      <c r="B507" s="10"/>
      <c r="C507" s="55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404"/>
      <c r="B508" s="10"/>
      <c r="C508" s="55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404"/>
      <c r="B509" s="10"/>
      <c r="C509" s="55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404"/>
      <c r="B510" s="10"/>
      <c r="C510" s="55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404"/>
      <c r="B511" s="10"/>
      <c r="C511" s="55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404"/>
      <c r="B512" s="10"/>
      <c r="C512" s="55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404"/>
      <c r="B513" s="10"/>
      <c r="C513" s="55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404"/>
      <c r="B514" s="10"/>
      <c r="C514" s="55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404"/>
      <c r="B515" s="10"/>
      <c r="C515" s="55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404"/>
      <c r="B516" s="10"/>
      <c r="C516" s="55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404"/>
      <c r="B517" s="10"/>
      <c r="C517" s="55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404"/>
      <c r="B518" s="10"/>
      <c r="C518" s="55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404"/>
      <c r="B519" s="10"/>
      <c r="C519" s="55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404"/>
      <c r="B520" s="10"/>
      <c r="C520" s="55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404"/>
      <c r="B521" s="10"/>
      <c r="C521" s="55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404"/>
      <c r="B522" s="10"/>
      <c r="C522" s="55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404"/>
      <c r="B523" s="10"/>
      <c r="C523" s="55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404"/>
      <c r="B524" s="10"/>
      <c r="C524" s="55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404"/>
      <c r="B525" s="10"/>
      <c r="C525" s="55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404"/>
      <c r="B526" s="10"/>
      <c r="C526" s="55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404"/>
      <c r="B527" s="10"/>
      <c r="C527" s="55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404"/>
      <c r="B528" s="10"/>
      <c r="C528" s="55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404"/>
      <c r="B529" s="10"/>
      <c r="C529" s="55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404"/>
      <c r="B530" s="10"/>
      <c r="C530" s="55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404"/>
      <c r="B531" s="10"/>
      <c r="C531" s="55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404"/>
      <c r="B532" s="10"/>
      <c r="C532" s="55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404"/>
      <c r="B533" s="10"/>
      <c r="C533" s="55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404"/>
      <c r="B534" s="10"/>
      <c r="C534" s="55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404"/>
      <c r="B535" s="10"/>
      <c r="C535" s="55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404"/>
      <c r="B536" s="10"/>
      <c r="C536" s="55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404"/>
      <c r="B537" s="10"/>
      <c r="C537" s="55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404"/>
      <c r="B538" s="10"/>
      <c r="C538" s="55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404"/>
      <c r="B539" s="10"/>
      <c r="C539" s="55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404"/>
      <c r="B540" s="10"/>
      <c r="C540" s="55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404"/>
      <c r="B541" s="10"/>
      <c r="C541" s="55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404"/>
      <c r="B542" s="10"/>
      <c r="C542" s="55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404"/>
      <c r="B543" s="10"/>
      <c r="C543" s="55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404"/>
      <c r="B544" s="10"/>
      <c r="C544" s="55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404"/>
      <c r="B545" s="10"/>
      <c r="C545" s="55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404"/>
      <c r="B546" s="10"/>
      <c r="C546" s="55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404"/>
      <c r="B547" s="10"/>
      <c r="C547" s="55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404"/>
      <c r="B548" s="10"/>
      <c r="C548" s="55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404"/>
      <c r="B549" s="10"/>
      <c r="C549" s="55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404"/>
      <c r="B550" s="10"/>
      <c r="C550" s="55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404"/>
      <c r="B551" s="10"/>
      <c r="C551" s="55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404"/>
      <c r="B552" s="10"/>
      <c r="C552" s="55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404"/>
      <c r="B553" s="10"/>
      <c r="C553" s="55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404"/>
      <c r="B554" s="10"/>
      <c r="C554" s="55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404"/>
      <c r="B555" s="10"/>
      <c r="C555" s="55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404"/>
      <c r="B556" s="10"/>
      <c r="C556" s="55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404"/>
      <c r="B557" s="10"/>
      <c r="C557" s="55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404"/>
      <c r="B558" s="10"/>
      <c r="C558" s="55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404"/>
      <c r="B559" s="10"/>
      <c r="C559" s="55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404"/>
      <c r="B560" s="10"/>
      <c r="C560" s="55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404"/>
      <c r="B561" s="10"/>
      <c r="C561" s="55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404"/>
      <c r="B562" s="10"/>
      <c r="C562" s="55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404"/>
      <c r="B563" s="10"/>
      <c r="C563" s="55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404"/>
      <c r="B564" s="10"/>
      <c r="C564" s="55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404"/>
      <c r="B565" s="10"/>
      <c r="C565" s="55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404"/>
      <c r="B566" s="10"/>
      <c r="C566" s="55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404"/>
      <c r="B567" s="10"/>
      <c r="C567" s="55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404"/>
      <c r="B568" s="10"/>
      <c r="C568" s="55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404"/>
      <c r="B569" s="10"/>
      <c r="C569" s="55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404"/>
      <c r="B570" s="10"/>
      <c r="C570" s="55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404"/>
      <c r="B571" s="10"/>
      <c r="C571" s="55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404"/>
      <c r="B572" s="10"/>
      <c r="C572" s="55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404"/>
      <c r="B573" s="10"/>
      <c r="C573" s="55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404"/>
      <c r="B574" s="10"/>
      <c r="C574" s="55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404"/>
      <c r="B575" s="10"/>
      <c r="C575" s="55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404"/>
      <c r="B576" s="10"/>
      <c r="C576" s="55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404"/>
      <c r="B577" s="10"/>
      <c r="C577" s="55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404"/>
      <c r="B578" s="10"/>
      <c r="C578" s="55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404"/>
      <c r="B579" s="10"/>
      <c r="C579" s="55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404"/>
      <c r="B580" s="10"/>
      <c r="C580" s="55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404"/>
      <c r="B581" s="10"/>
      <c r="C581" s="55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404"/>
      <c r="B582" s="10"/>
      <c r="C582" s="55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404"/>
      <c r="B583" s="10"/>
      <c r="C583" s="55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404"/>
      <c r="B584" s="10"/>
      <c r="C584" s="55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404"/>
      <c r="B585" s="10"/>
      <c r="C585" s="55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404"/>
      <c r="B586" s="10"/>
      <c r="C586" s="55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404"/>
      <c r="B587" s="10"/>
      <c r="C587" s="55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404"/>
      <c r="B588" s="10"/>
      <c r="C588" s="55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404"/>
      <c r="B589" s="10"/>
      <c r="C589" s="55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404"/>
      <c r="B590" s="10"/>
      <c r="C590" s="55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404"/>
      <c r="B591" s="10"/>
      <c r="C591" s="55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404"/>
      <c r="B592" s="10"/>
      <c r="C592" s="55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404"/>
      <c r="B593" s="10"/>
      <c r="C593" s="55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404"/>
      <c r="B594" s="10"/>
      <c r="C594" s="55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404"/>
      <c r="B595" s="10"/>
      <c r="C595" s="55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404"/>
      <c r="B596" s="10"/>
      <c r="C596" s="55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404"/>
      <c r="B597" s="10"/>
      <c r="C597" s="55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404"/>
      <c r="B598" s="10"/>
      <c r="C598" s="55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404"/>
      <c r="B599" s="10"/>
      <c r="C599" s="55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404"/>
      <c r="B600" s="10"/>
      <c r="C600" s="55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404"/>
      <c r="B601" s="10"/>
      <c r="C601" s="55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404"/>
      <c r="B602" s="10"/>
      <c r="C602" s="55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404"/>
      <c r="B603" s="10"/>
      <c r="C603" s="55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404"/>
      <c r="B604" s="10"/>
      <c r="C604" s="55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404"/>
      <c r="B605" s="10"/>
      <c r="C605" s="55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404"/>
      <c r="B606" s="10"/>
      <c r="C606" s="55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404"/>
      <c r="B607" s="10"/>
      <c r="C607" s="55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404"/>
      <c r="B608" s="10"/>
      <c r="C608" s="55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404"/>
      <c r="B609" s="10"/>
      <c r="C609" s="55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404"/>
      <c r="B610" s="10"/>
      <c r="C610" s="55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404"/>
      <c r="B611" s="10"/>
      <c r="C611" s="55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404"/>
      <c r="B612" s="10"/>
      <c r="C612" s="55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404"/>
      <c r="B613" s="10"/>
      <c r="C613" s="55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404"/>
      <c r="B614" s="10"/>
      <c r="C614" s="55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404"/>
      <c r="B615" s="10"/>
      <c r="C615" s="55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404"/>
      <c r="B616" s="10"/>
      <c r="C616" s="55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404"/>
      <c r="B617" s="10"/>
      <c r="C617" s="55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404"/>
      <c r="B618" s="10"/>
      <c r="C618" s="55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404"/>
      <c r="B619" s="10"/>
      <c r="C619" s="55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404"/>
      <c r="B620" s="10"/>
      <c r="C620" s="55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404"/>
      <c r="B621" s="10"/>
      <c r="C621" s="55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404"/>
      <c r="B622" s="10"/>
      <c r="C622" s="55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404"/>
      <c r="B623" s="10"/>
      <c r="C623" s="55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404"/>
      <c r="B624" s="10"/>
      <c r="C624" s="55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404"/>
      <c r="B625" s="10"/>
      <c r="C625" s="55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404"/>
      <c r="B626" s="10"/>
      <c r="C626" s="55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404"/>
      <c r="B627" s="10"/>
      <c r="C627" s="55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404"/>
      <c r="B628" s="10"/>
      <c r="C628" s="55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404"/>
      <c r="B629" s="10"/>
      <c r="C629" s="55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404"/>
      <c r="B630" s="10"/>
      <c r="C630" s="55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404"/>
      <c r="B631" s="10"/>
      <c r="C631" s="55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404"/>
      <c r="B632" s="10"/>
      <c r="C632" s="55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404"/>
      <c r="B633" s="10"/>
      <c r="C633" s="55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404"/>
      <c r="B634" s="10"/>
      <c r="C634" s="55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404"/>
      <c r="B635" s="10"/>
      <c r="C635" s="55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404"/>
      <c r="B636" s="10"/>
      <c r="C636" s="55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404"/>
      <c r="B637" s="10"/>
      <c r="C637" s="55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404"/>
      <c r="B638" s="10"/>
      <c r="C638" s="55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404"/>
      <c r="B639" s="10"/>
      <c r="C639" s="55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404"/>
      <c r="B640" s="10"/>
      <c r="C640" s="55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404"/>
      <c r="B641" s="10"/>
      <c r="C641" s="55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404"/>
      <c r="B642" s="10"/>
      <c r="C642" s="55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404"/>
      <c r="B643" s="10"/>
      <c r="C643" s="55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404"/>
      <c r="B644" s="10"/>
      <c r="C644" s="55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404"/>
      <c r="B645" s="10"/>
      <c r="C645" s="55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404"/>
      <c r="B646" s="10"/>
      <c r="C646" s="55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404"/>
      <c r="B647" s="10"/>
      <c r="C647" s="55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404"/>
      <c r="B648" s="10"/>
      <c r="C648" s="55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404"/>
      <c r="B649" s="10"/>
      <c r="C649" s="55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404"/>
      <c r="B650" s="10"/>
      <c r="C650" s="55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404"/>
      <c r="B651" s="10"/>
      <c r="C651" s="55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404"/>
      <c r="B652" s="10"/>
      <c r="C652" s="55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404"/>
      <c r="B653" s="10"/>
      <c r="C653" s="55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404"/>
      <c r="B654" s="10"/>
      <c r="C654" s="55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404"/>
      <c r="B655" s="10"/>
      <c r="C655" s="55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404"/>
      <c r="B656" s="10"/>
      <c r="C656" s="55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404"/>
      <c r="B657" s="10"/>
      <c r="C657" s="55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404"/>
      <c r="B658" s="10"/>
      <c r="C658" s="55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404"/>
      <c r="B659" s="10"/>
      <c r="C659" s="55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404"/>
      <c r="B660" s="10"/>
      <c r="C660" s="55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404"/>
      <c r="B661" s="10"/>
      <c r="C661" s="55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404"/>
      <c r="B662" s="10"/>
      <c r="C662" s="55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404"/>
      <c r="B663" s="10"/>
      <c r="C663" s="55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404"/>
      <c r="B664" s="10"/>
      <c r="C664" s="55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404"/>
      <c r="B665" s="10"/>
      <c r="C665" s="55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404"/>
      <c r="B666" s="10"/>
      <c r="C666" s="55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404"/>
      <c r="B667" s="10"/>
      <c r="C667" s="55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404"/>
      <c r="B668" s="10"/>
      <c r="C668" s="55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404"/>
      <c r="B669" s="10"/>
      <c r="C669" s="55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404"/>
      <c r="B670" s="10"/>
      <c r="C670" s="55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404"/>
      <c r="B671" s="10"/>
      <c r="C671" s="55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404"/>
      <c r="B672" s="10"/>
      <c r="C672" s="55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404"/>
      <c r="B673" s="10"/>
      <c r="C673" s="55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404"/>
      <c r="B674" s="10"/>
      <c r="C674" s="55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404"/>
      <c r="B675" s="10"/>
      <c r="C675" s="55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404"/>
      <c r="B676" s="10"/>
      <c r="C676" s="55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404"/>
      <c r="B677" s="10"/>
      <c r="C677" s="55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404"/>
      <c r="B678" s="10"/>
      <c r="C678" s="55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404"/>
      <c r="B679" s="10"/>
      <c r="C679" s="55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404"/>
      <c r="B680" s="10"/>
      <c r="C680" s="55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404"/>
      <c r="B681" s="10"/>
      <c r="C681" s="55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404"/>
      <c r="B682" s="10"/>
      <c r="C682" s="55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404"/>
      <c r="B683" s="10"/>
      <c r="C683" s="55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404"/>
      <c r="B684" s="10"/>
      <c r="C684" s="55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404"/>
      <c r="B685" s="10"/>
      <c r="C685" s="55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404"/>
      <c r="B686" s="10"/>
      <c r="C686" s="55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404"/>
      <c r="B687" s="10"/>
      <c r="C687" s="55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404"/>
      <c r="B688" s="10"/>
      <c r="C688" s="55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404"/>
      <c r="B689" s="10"/>
      <c r="C689" s="55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404"/>
      <c r="B690" s="10"/>
      <c r="C690" s="55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404"/>
      <c r="B691" s="10"/>
      <c r="C691" s="55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404"/>
      <c r="B692" s="10"/>
      <c r="C692" s="55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404"/>
      <c r="B693" s="10"/>
      <c r="C693" s="55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404"/>
      <c r="B694" s="10"/>
      <c r="C694" s="55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404"/>
      <c r="B695" s="10"/>
      <c r="C695" s="55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404"/>
      <c r="B696" s="10"/>
      <c r="C696" s="55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404"/>
      <c r="B697" s="10"/>
      <c r="C697" s="55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404"/>
      <c r="B698" s="10"/>
      <c r="C698" s="55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404"/>
      <c r="B699" s="10"/>
      <c r="C699" s="55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404"/>
      <c r="B700" s="10"/>
      <c r="C700" s="55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404"/>
      <c r="B701" s="10"/>
      <c r="C701" s="55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404"/>
      <c r="B702" s="10"/>
      <c r="C702" s="55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404"/>
      <c r="B703" s="10"/>
      <c r="C703" s="55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404"/>
      <c r="B704" s="10"/>
      <c r="C704" s="55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404"/>
      <c r="B705" s="10"/>
      <c r="C705" s="55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404"/>
      <c r="B706" s="10"/>
      <c r="C706" s="55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404"/>
      <c r="B707" s="10"/>
      <c r="C707" s="55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404"/>
      <c r="B708" s="10"/>
      <c r="C708" s="55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404"/>
      <c r="B709" s="10"/>
      <c r="C709" s="55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404"/>
      <c r="B710" s="10"/>
      <c r="C710" s="55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404"/>
      <c r="B711" s="10"/>
      <c r="C711" s="55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404"/>
      <c r="B712" s="10"/>
      <c r="C712" s="55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404"/>
      <c r="B713" s="10"/>
      <c r="C713" s="55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404"/>
      <c r="B714" s="10"/>
      <c r="C714" s="55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404"/>
      <c r="B715" s="10"/>
      <c r="C715" s="55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404"/>
      <c r="B716" s="10"/>
      <c r="C716" s="55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404"/>
      <c r="B717" s="10"/>
      <c r="C717" s="55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404"/>
      <c r="B718" s="10"/>
      <c r="C718" s="55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404"/>
      <c r="B719" s="10"/>
      <c r="C719" s="55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404"/>
      <c r="B720" s="10"/>
      <c r="C720" s="55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404"/>
      <c r="B721" s="10"/>
      <c r="C721" s="55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404"/>
      <c r="B722" s="10"/>
      <c r="C722" s="55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404"/>
      <c r="B723" s="10"/>
      <c r="C723" s="55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404"/>
      <c r="B724" s="10"/>
      <c r="C724" s="55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404"/>
      <c r="B725" s="10"/>
      <c r="C725" s="55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404"/>
      <c r="B726" s="10"/>
      <c r="C726" s="55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404"/>
      <c r="B727" s="10"/>
      <c r="C727" s="55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404"/>
      <c r="B728" s="10"/>
      <c r="C728" s="55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404"/>
      <c r="B729" s="10"/>
      <c r="C729" s="55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404"/>
      <c r="B730" s="10"/>
      <c r="C730" s="55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404"/>
      <c r="B731" s="10"/>
      <c r="C731" s="55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404"/>
      <c r="B732" s="10"/>
      <c r="C732" s="55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404"/>
      <c r="B733" s="10"/>
      <c r="C733" s="55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404"/>
      <c r="B734" s="10"/>
      <c r="C734" s="55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404"/>
      <c r="B735" s="10"/>
      <c r="C735" s="55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404"/>
      <c r="B736" s="10"/>
      <c r="C736" s="55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404"/>
      <c r="B737" s="10"/>
      <c r="C737" s="55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404"/>
      <c r="B738" s="10"/>
      <c r="C738" s="55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404"/>
      <c r="B739" s="10"/>
      <c r="C739" s="55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404"/>
      <c r="B740" s="10"/>
      <c r="C740" s="55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404"/>
      <c r="B741" s="10"/>
      <c r="C741" s="55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404"/>
      <c r="B742" s="10"/>
      <c r="C742" s="55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404"/>
      <c r="B743" s="10"/>
      <c r="C743" s="55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404"/>
      <c r="B744" s="10"/>
      <c r="C744" s="55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404"/>
      <c r="B745" s="10"/>
      <c r="C745" s="55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404"/>
      <c r="B746" s="10"/>
      <c r="C746" s="55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404"/>
      <c r="B747" s="10"/>
      <c r="C747" s="55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404"/>
      <c r="B748" s="10"/>
      <c r="C748" s="55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404"/>
      <c r="B749" s="10"/>
      <c r="C749" s="55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404"/>
      <c r="B750" s="10"/>
      <c r="C750" s="55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404"/>
      <c r="B751" s="10"/>
      <c r="C751" s="55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404"/>
      <c r="B752" s="10"/>
      <c r="C752" s="55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404"/>
      <c r="B753" s="10"/>
      <c r="C753" s="55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404"/>
      <c r="B754" s="10"/>
      <c r="C754" s="55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404"/>
      <c r="B755" s="10"/>
      <c r="C755" s="55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404"/>
      <c r="B756" s="10"/>
      <c r="C756" s="55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404"/>
      <c r="B757" s="10"/>
      <c r="C757" s="55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404"/>
      <c r="B758" s="10"/>
      <c r="C758" s="55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404"/>
      <c r="B759" s="10"/>
      <c r="C759" s="55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404"/>
      <c r="B760" s="10"/>
      <c r="C760" s="55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404"/>
      <c r="B761" s="10"/>
      <c r="C761" s="55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404"/>
      <c r="B762" s="10"/>
      <c r="C762" s="55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404"/>
      <c r="B763" s="10"/>
      <c r="C763" s="55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404"/>
      <c r="B764" s="10"/>
      <c r="C764" s="55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404"/>
      <c r="B765" s="10"/>
      <c r="C765" s="55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404"/>
      <c r="B766" s="10"/>
      <c r="C766" s="55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404"/>
      <c r="B767" s="10"/>
      <c r="C767" s="55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404"/>
      <c r="B768" s="10"/>
      <c r="C768" s="55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404"/>
      <c r="B769" s="10"/>
      <c r="C769" s="55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404"/>
      <c r="B770" s="10"/>
      <c r="C770" s="55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404"/>
      <c r="B771" s="10"/>
      <c r="C771" s="55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404"/>
      <c r="B772" s="10"/>
      <c r="C772" s="55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404"/>
      <c r="B773" s="10"/>
      <c r="C773" s="55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404"/>
      <c r="B774" s="10"/>
      <c r="C774" s="55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404"/>
      <c r="B775" s="10"/>
      <c r="C775" s="55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404"/>
      <c r="B776" s="10"/>
      <c r="C776" s="55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404"/>
      <c r="B777" s="10"/>
      <c r="C777" s="55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404"/>
      <c r="B778" s="10"/>
      <c r="C778" s="55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404"/>
      <c r="B779" s="10"/>
      <c r="C779" s="55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404"/>
      <c r="B780" s="10"/>
      <c r="C780" s="55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404"/>
      <c r="B781" s="10"/>
      <c r="C781" s="55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404"/>
      <c r="B782" s="10"/>
      <c r="C782" s="55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404"/>
      <c r="B783" s="10"/>
      <c r="C783" s="55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404"/>
      <c r="B784" s="10"/>
      <c r="C784" s="55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404"/>
      <c r="B785" s="10"/>
      <c r="C785" s="55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404"/>
      <c r="B786" s="10"/>
      <c r="C786" s="55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404"/>
      <c r="B787" s="10"/>
      <c r="C787" s="55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404"/>
      <c r="B788" s="10"/>
      <c r="C788" s="55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404"/>
      <c r="B789" s="10"/>
      <c r="C789" s="55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404"/>
      <c r="B790" s="10"/>
      <c r="C790" s="55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404"/>
      <c r="B791" s="10"/>
      <c r="C791" s="55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404"/>
      <c r="B792" s="10"/>
      <c r="C792" s="55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404"/>
      <c r="B793" s="10"/>
      <c r="C793" s="55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404"/>
      <c r="B794" s="10"/>
      <c r="C794" s="55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404"/>
      <c r="B795" s="10"/>
      <c r="C795" s="55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404"/>
      <c r="B796" s="10"/>
      <c r="C796" s="55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404"/>
      <c r="B797" s="10"/>
      <c r="C797" s="55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404"/>
      <c r="B798" s="10"/>
      <c r="C798" s="55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404"/>
      <c r="B799" s="10"/>
      <c r="C799" s="55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404"/>
      <c r="B800" s="10"/>
      <c r="C800" s="55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404"/>
      <c r="B801" s="10"/>
      <c r="C801" s="55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404"/>
      <c r="B802" s="10"/>
      <c r="C802" s="55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404"/>
      <c r="B803" s="10"/>
      <c r="C803" s="55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404"/>
      <c r="B804" s="10"/>
      <c r="C804" s="55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404"/>
      <c r="B805" s="10"/>
      <c r="C805" s="55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404"/>
      <c r="B806" s="10"/>
      <c r="C806" s="55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404"/>
      <c r="B807" s="10"/>
      <c r="C807" s="55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404"/>
      <c r="B808" s="10"/>
      <c r="C808" s="55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404"/>
      <c r="B809" s="10"/>
      <c r="C809" s="55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404"/>
      <c r="B810" s="10"/>
      <c r="C810" s="55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404"/>
      <c r="B811" s="10"/>
      <c r="C811" s="55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404"/>
      <c r="B812" s="10"/>
      <c r="C812" s="55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404"/>
      <c r="B813" s="10"/>
      <c r="C813" s="55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404"/>
      <c r="B814" s="10"/>
      <c r="C814" s="55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404"/>
      <c r="B815" s="10"/>
      <c r="C815" s="55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404"/>
      <c r="B816" s="10"/>
      <c r="C816" s="55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404"/>
      <c r="B817" s="10"/>
      <c r="C817" s="55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404"/>
      <c r="B818" s="10"/>
      <c r="C818" s="55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404"/>
      <c r="B819" s="10"/>
      <c r="C819" s="55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404"/>
      <c r="B820" s="10"/>
      <c r="C820" s="55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404"/>
      <c r="B821" s="10"/>
      <c r="C821" s="55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404"/>
      <c r="B822" s="10"/>
      <c r="C822" s="55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404"/>
      <c r="B823" s="10"/>
      <c r="C823" s="55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404"/>
      <c r="B824" s="10"/>
      <c r="C824" s="55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404"/>
      <c r="B825" s="10"/>
      <c r="C825" s="55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404"/>
      <c r="B826" s="10"/>
      <c r="C826" s="55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404"/>
      <c r="B827" s="10"/>
      <c r="C827" s="55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404"/>
      <c r="B828" s="10"/>
      <c r="C828" s="55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404"/>
      <c r="B829" s="10"/>
      <c r="C829" s="55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404"/>
      <c r="B830" s="10"/>
      <c r="C830" s="55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404"/>
      <c r="B831" s="10"/>
      <c r="C831" s="55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404"/>
      <c r="B832" s="10"/>
      <c r="C832" s="55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404"/>
      <c r="B833" s="10"/>
      <c r="C833" s="55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404"/>
      <c r="B834" s="10"/>
      <c r="C834" s="55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404"/>
      <c r="B835" s="10"/>
      <c r="C835" s="55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404"/>
      <c r="B836" s="10"/>
      <c r="C836" s="55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404"/>
      <c r="B837" s="10"/>
      <c r="C837" s="55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404"/>
      <c r="B838" s="10"/>
      <c r="C838" s="55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404"/>
      <c r="B839" s="10"/>
      <c r="C839" s="55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404"/>
      <c r="B840" s="10"/>
      <c r="C840" s="55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404"/>
      <c r="B841" s="10"/>
      <c r="C841" s="55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404"/>
      <c r="B842" s="10"/>
      <c r="C842" s="55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404"/>
      <c r="B843" s="10"/>
      <c r="C843" s="55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404"/>
      <c r="B844" s="10"/>
      <c r="C844" s="55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404"/>
      <c r="B845" s="10"/>
      <c r="C845" s="55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404"/>
      <c r="B846" s="10"/>
      <c r="C846" s="55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404"/>
      <c r="B847" s="10"/>
      <c r="C847" s="55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404"/>
      <c r="B848" s="10"/>
      <c r="C848" s="55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404"/>
      <c r="B849" s="10"/>
      <c r="C849" s="55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404"/>
      <c r="B850" s="10"/>
      <c r="C850" s="55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404"/>
      <c r="B851" s="10"/>
      <c r="C851" s="55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404"/>
      <c r="B852" s="10"/>
      <c r="C852" s="55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404"/>
      <c r="B853" s="10"/>
      <c r="C853" s="55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404"/>
      <c r="B854" s="10"/>
      <c r="C854" s="55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404"/>
      <c r="B855" s="10"/>
      <c r="C855" s="55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404"/>
      <c r="B856" s="10"/>
      <c r="C856" s="55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404"/>
      <c r="B857" s="10"/>
      <c r="C857" s="55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404"/>
      <c r="B858" s="10"/>
      <c r="C858" s="55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404"/>
      <c r="B859" s="10"/>
      <c r="C859" s="55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404"/>
      <c r="B860" s="10"/>
      <c r="C860" s="55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404"/>
      <c r="B861" s="10"/>
      <c r="C861" s="55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404"/>
      <c r="B862" s="10"/>
      <c r="C862" s="55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404"/>
      <c r="B863" s="10"/>
      <c r="C863" s="55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404"/>
      <c r="B864" s="10"/>
      <c r="C864" s="55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404"/>
      <c r="B865" s="10"/>
      <c r="C865" s="55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404"/>
      <c r="B866" s="10"/>
      <c r="C866" s="55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404"/>
      <c r="B867" s="10"/>
      <c r="C867" s="55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404"/>
      <c r="B868" s="10"/>
      <c r="C868" s="55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404"/>
      <c r="B869" s="10"/>
      <c r="C869" s="55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404"/>
      <c r="B870" s="10"/>
      <c r="C870" s="55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404"/>
      <c r="B871" s="10"/>
      <c r="C871" s="55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404"/>
      <c r="B872" s="10"/>
      <c r="C872" s="55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404"/>
      <c r="B873" s="10"/>
      <c r="C873" s="55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404"/>
      <c r="B874" s="10"/>
      <c r="C874" s="55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404"/>
      <c r="B875" s="10"/>
      <c r="C875" s="55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404"/>
      <c r="B876" s="10"/>
      <c r="C876" s="55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404"/>
      <c r="B877" s="10"/>
      <c r="C877" s="55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404"/>
      <c r="B878" s="10"/>
      <c r="C878" s="55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404"/>
      <c r="B879" s="10"/>
      <c r="C879" s="55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404"/>
      <c r="B880" s="10"/>
      <c r="C880" s="55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404"/>
      <c r="B881" s="10"/>
      <c r="C881" s="55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404"/>
      <c r="B882" s="10"/>
      <c r="C882" s="55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404"/>
      <c r="B883" s="10"/>
      <c r="C883" s="55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404"/>
      <c r="B884" s="10"/>
      <c r="C884" s="55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404"/>
      <c r="B885" s="10"/>
      <c r="C885" s="55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404"/>
      <c r="B886" s="10"/>
      <c r="C886" s="55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404"/>
      <c r="B887" s="10"/>
      <c r="C887" s="55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404"/>
      <c r="B888" s="10"/>
      <c r="C888" s="55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404"/>
      <c r="B889" s="10"/>
      <c r="C889" s="55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404"/>
      <c r="B890" s="10"/>
      <c r="C890" s="55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404"/>
      <c r="B891" s="10"/>
      <c r="C891" s="55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404"/>
      <c r="B892" s="10"/>
      <c r="C892" s="55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404"/>
      <c r="B893" s="10"/>
      <c r="C893" s="55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404"/>
      <c r="B894" s="10"/>
      <c r="C894" s="55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404"/>
      <c r="B895" s="10"/>
      <c r="C895" s="55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404"/>
      <c r="B896" s="10"/>
      <c r="C896" s="55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404"/>
      <c r="B897" s="10"/>
      <c r="C897" s="55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404"/>
      <c r="B898" s="10"/>
      <c r="C898" s="55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404"/>
      <c r="B899" s="10"/>
      <c r="C899" s="55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404"/>
      <c r="B900" s="10"/>
      <c r="C900" s="55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404"/>
      <c r="B901" s="10"/>
      <c r="C901" s="55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404"/>
      <c r="B902" s="10"/>
      <c r="C902" s="55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404"/>
      <c r="B903" s="10"/>
      <c r="C903" s="55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404"/>
      <c r="B904" s="10"/>
      <c r="C904" s="55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404"/>
      <c r="B905" s="10"/>
      <c r="C905" s="55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404"/>
      <c r="B906" s="10"/>
      <c r="C906" s="55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404"/>
      <c r="B907" s="10"/>
      <c r="C907" s="55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404"/>
      <c r="B908" s="10"/>
      <c r="C908" s="55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404"/>
      <c r="B909" s="10"/>
      <c r="C909" s="55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404"/>
      <c r="B910" s="10"/>
      <c r="C910" s="55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404"/>
      <c r="B911" s="10"/>
      <c r="C911" s="55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404"/>
      <c r="B912" s="10"/>
      <c r="C912" s="55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404"/>
      <c r="B913" s="10"/>
      <c r="C913" s="55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404"/>
      <c r="B914" s="10"/>
      <c r="C914" s="55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404"/>
      <c r="B915" s="10"/>
      <c r="C915" s="55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404"/>
      <c r="B916" s="10"/>
      <c r="C916" s="55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404"/>
      <c r="B917" s="10"/>
      <c r="C917" s="55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404"/>
      <c r="B918" s="10"/>
      <c r="C918" s="55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404"/>
      <c r="B919" s="10"/>
      <c r="C919" s="55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404"/>
      <c r="B920" s="10"/>
      <c r="C920" s="55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404"/>
      <c r="B921" s="10"/>
      <c r="C921" s="55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404"/>
      <c r="B922" s="10"/>
      <c r="C922" s="55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404"/>
      <c r="B923" s="10"/>
      <c r="C923" s="55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404"/>
      <c r="B924" s="10"/>
      <c r="C924" s="55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404"/>
      <c r="B925" s="10"/>
      <c r="C925" s="55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404"/>
      <c r="B926" s="10"/>
      <c r="C926" s="55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404"/>
      <c r="B927" s="10"/>
      <c r="C927" s="55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404"/>
      <c r="B928" s="10"/>
      <c r="C928" s="55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404"/>
      <c r="B929" s="10"/>
      <c r="C929" s="55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404"/>
      <c r="B930" s="10"/>
      <c r="C930" s="55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404"/>
      <c r="B931" s="10"/>
      <c r="C931" s="55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404"/>
      <c r="B932" s="10"/>
      <c r="C932" s="55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404"/>
      <c r="B933" s="10"/>
      <c r="C933" s="55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404"/>
      <c r="B934" s="10"/>
      <c r="C934" s="55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404"/>
      <c r="B935" s="10"/>
      <c r="C935" s="55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404"/>
      <c r="B936" s="10"/>
      <c r="C936" s="55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404"/>
      <c r="B937" s="10"/>
      <c r="C937" s="55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404"/>
      <c r="B938" s="10"/>
      <c r="C938" s="55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404"/>
      <c r="B939" s="10"/>
      <c r="C939" s="55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404"/>
      <c r="B940" s="10"/>
      <c r="C940" s="55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404"/>
      <c r="B941" s="10"/>
      <c r="C941" s="55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404"/>
      <c r="B942" s="10"/>
      <c r="C942" s="55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404"/>
      <c r="B943" s="10"/>
      <c r="C943" s="55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404"/>
      <c r="B944" s="10"/>
      <c r="C944" s="55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404"/>
      <c r="B945" s="10"/>
      <c r="C945" s="55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404"/>
      <c r="B946" s="10"/>
      <c r="C946" s="55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404"/>
      <c r="B947" s="10"/>
      <c r="C947" s="55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404"/>
      <c r="B948" s="10"/>
      <c r="C948" s="55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404"/>
      <c r="B949" s="10"/>
      <c r="C949" s="55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404"/>
      <c r="B950" s="10"/>
      <c r="C950" s="55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404"/>
      <c r="B951" s="10"/>
      <c r="C951" s="55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404"/>
      <c r="B952" s="10"/>
      <c r="C952" s="55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404"/>
      <c r="B953" s="10"/>
      <c r="C953" s="55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404"/>
      <c r="B954" s="10"/>
      <c r="C954" s="55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404"/>
      <c r="B955" s="10"/>
      <c r="C955" s="55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404"/>
      <c r="B956" s="10"/>
      <c r="C956" s="55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404"/>
      <c r="B957" s="10"/>
      <c r="C957" s="55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404"/>
      <c r="B958" s="10"/>
      <c r="C958" s="55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404"/>
      <c r="B959" s="10"/>
      <c r="C959" s="55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404"/>
      <c r="B960" s="10"/>
      <c r="C960" s="55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404"/>
      <c r="B961" s="10"/>
      <c r="C961" s="55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404"/>
      <c r="B962" s="10"/>
      <c r="C962" s="55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404"/>
      <c r="B963" s="10"/>
      <c r="C963" s="55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404"/>
      <c r="B964" s="10"/>
      <c r="C964" s="55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404"/>
      <c r="B965" s="10"/>
      <c r="C965" s="55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404"/>
      <c r="B966" s="10"/>
      <c r="C966" s="55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404"/>
      <c r="B967" s="10"/>
      <c r="C967" s="55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404"/>
      <c r="B968" s="10"/>
      <c r="C968" s="55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404"/>
      <c r="B969" s="10"/>
      <c r="C969" s="55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404"/>
      <c r="B970" s="10"/>
      <c r="C970" s="55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404"/>
      <c r="B971" s="10"/>
      <c r="C971" s="55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404"/>
      <c r="B972" s="10"/>
      <c r="C972" s="55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404"/>
      <c r="B973" s="10"/>
      <c r="C973" s="55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404"/>
      <c r="B974" s="10"/>
      <c r="C974" s="55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404"/>
      <c r="B975" s="10"/>
      <c r="C975" s="55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404"/>
      <c r="B976" s="10"/>
      <c r="C976" s="55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404"/>
      <c r="B977" s="10"/>
      <c r="C977" s="55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404"/>
      <c r="B978" s="10"/>
      <c r="C978" s="55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404"/>
      <c r="B979" s="10"/>
      <c r="C979" s="55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404"/>
      <c r="B980" s="10"/>
      <c r="C980" s="55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404"/>
      <c r="B981" s="10"/>
      <c r="C981" s="55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404"/>
      <c r="B982" s="10"/>
      <c r="C982" s="55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404"/>
      <c r="B983" s="10"/>
      <c r="C983" s="55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404"/>
      <c r="B984" s="10"/>
      <c r="C984" s="55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404"/>
      <c r="B985" s="10"/>
      <c r="C985" s="55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404"/>
      <c r="B986" s="10"/>
      <c r="C986" s="55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404"/>
      <c r="B987" s="10"/>
      <c r="C987" s="55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404"/>
      <c r="B988" s="10"/>
      <c r="C988" s="55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404"/>
      <c r="B989" s="10"/>
      <c r="C989" s="55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404"/>
      <c r="B990" s="10"/>
      <c r="C990" s="55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404"/>
      <c r="B991" s="10"/>
      <c r="C991" s="55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404"/>
      <c r="B992" s="10"/>
      <c r="C992" s="55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404"/>
      <c r="B993" s="10"/>
      <c r="C993" s="55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404"/>
      <c r="B994" s="10"/>
      <c r="C994" s="55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404"/>
      <c r="B995" s="10"/>
      <c r="C995" s="55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404"/>
      <c r="B996" s="10"/>
      <c r="C996" s="55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404"/>
      <c r="B997" s="10"/>
      <c r="C997" s="55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404"/>
      <c r="B998" s="10"/>
      <c r="C998" s="55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404"/>
      <c r="B999" s="10"/>
      <c r="C999" s="55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404"/>
      <c r="B1000" s="10"/>
      <c r="C1000" s="55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404"/>
      <c r="B1001" s="10"/>
      <c r="C1001" s="55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404"/>
      <c r="B1002" s="10"/>
      <c r="C1002" s="55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404"/>
      <c r="B1003" s="10"/>
      <c r="C1003" s="55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404"/>
      <c r="B1004" s="10"/>
      <c r="C1004" s="55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404"/>
      <c r="B1005" s="10"/>
      <c r="C1005" s="55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404"/>
      <c r="B1006" s="10"/>
      <c r="C1006" s="55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404"/>
      <c r="B1007" s="10"/>
      <c r="C1007" s="55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404"/>
      <c r="B1008" s="10"/>
      <c r="C1008" s="55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404"/>
      <c r="B1009" s="10"/>
      <c r="C1009" s="55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404"/>
      <c r="B1010" s="10"/>
      <c r="C1010" s="55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404"/>
      <c r="B1011" s="10"/>
      <c r="C1011" s="55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5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5">
    <mergeCell ref="C6:D6"/>
    <mergeCell ref="C75:J75"/>
    <mergeCell ref="C78:F78"/>
    <mergeCell ref="C73:J73"/>
    <mergeCell ref="G71:H71"/>
    <mergeCell ref="I71:J7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G67:H67"/>
    <mergeCell ref="I67:J67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:J2"/>
    <mergeCell ref="C30:E30"/>
    <mergeCell ref="G30:J30"/>
    <mergeCell ref="C31:E31"/>
    <mergeCell ref="G31:J31"/>
    <mergeCell ref="C10:D10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I6:J6"/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</mergeCells>
  <printOptions horizontalCentered="1" verticalCentered="1"/>
  <pageMargins left="3.937007874015748E-2" right="3.937007874015748E-2" top="0" bottom="0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'Ref.1'!$S$4:$S$5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'Ref.1'!$U$4:$U$9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'Ref.1'!$R$4:$R$6</xm:f>
          </x14:formula1>
          <xm:sqref>F10</xm:sqref>
        </x14:dataValidation>
        <x14:dataValidation type="list" allowBlank="1" showErrorMessage="1" xr:uid="{3757AAC1-60C2-47CA-8E18-F107060EE314}">
          <x14:formula1>
            <xm:f>'Ref.1'!$AF$4:$AF$15</xm:f>
          </x14:formula1>
          <xm:sqref>C10:D10</xm:sqref>
        </x14:dataValidation>
        <x14:dataValidation type="list" allowBlank="1" showErrorMessage="1" xr:uid="{3B65F239-1751-4140-A55C-EFAD904846C6}">
          <x14:formula1>
            <xm:f>'Ref.1'!$Y$4:$Y$8</xm:f>
          </x14:formula1>
          <xm:sqref>I6</xm:sqref>
        </x14:dataValidation>
        <x14:dataValidation type="list" allowBlank="1" showInputMessage="1" showErrorMessage="1" xr:uid="{D67F6B61-4B67-414E-AD7E-1266A302D28E}">
          <x14:formula1>
            <xm:f>'Ref.1'!$AS$3:$AS$15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'Ref.1'!$AD$4:$AD$11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'Ref.1'!$W$4:$W$25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'Ref.1'!$AE$4:$AE$16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'Ref.1'!$AA$4:$AA$19</xm:f>
          </x14:formula1>
          <xm:sqref>C48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'Ref.1'!$AG$5:$AG$31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'Ref.1'!$AG$4:$AG$28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'Ref.1'!$AG$21:$AG$25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'Ref.1'!$AT$4:$AT$15</xm:f>
          </x14:formula1>
          <xm:sqref>I7:J7</xm:sqref>
        </x14:dataValidation>
        <x14:dataValidation type="list" allowBlank="1" showInputMessage="1" showErrorMessage="1" xr:uid="{4E0F13AA-F8EC-497A-BBFE-43AF966BC0BF}">
          <x14:formula1>
            <xm:f>'Ref.1'!$M$4:$M$14</xm:f>
          </x14:formula1>
          <xm:sqref>C36:D36</xm:sqref>
        </x14:dataValidation>
        <x14:dataValidation type="list" allowBlank="1" showInputMessage="1" showErrorMessage="1" xr:uid="{DCF7B86C-36DF-4002-8A26-26CEAF047BB0}">
          <x14:formula1>
            <xm:f>'Ref.1'!$Q$4:$Q$6</xm:f>
          </x14:formula1>
          <xm:sqref>H36:J37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2" customWidth="1"/>
    <col min="2" max="2" width="5.09765625" style="22" customWidth="1"/>
    <col min="3" max="3" width="13.5" style="22" customWidth="1"/>
    <col min="4" max="4" width="33.09765625" style="35" customWidth="1"/>
    <col min="5" max="5" width="12.3984375" style="22" customWidth="1"/>
    <col min="6" max="6" width="11.296875" style="22" customWidth="1"/>
    <col min="7" max="7" width="15.69921875" style="22" customWidth="1"/>
    <col min="8" max="8" width="15.59765625" style="22" customWidth="1"/>
    <col min="9" max="9" width="14.8984375" style="22" customWidth="1"/>
    <col min="10" max="10" width="21.296875" style="22" customWidth="1"/>
    <col min="11" max="11" width="8.796875" style="22"/>
  </cols>
  <sheetData>
    <row r="1" spans="1:11" ht="20.399999999999999">
      <c r="B1" s="96" t="s">
        <v>276</v>
      </c>
      <c r="C1" s="96"/>
      <c r="D1" s="97"/>
      <c r="F1" s="114" t="s">
        <v>284</v>
      </c>
      <c r="G1" s="114" t="s">
        <v>284</v>
      </c>
      <c r="I1" s="91"/>
      <c r="J1" s="91" t="s">
        <v>476</v>
      </c>
    </row>
    <row r="2" spans="1:11" s="94" customFormat="1" ht="31.2">
      <c r="A2" s="93"/>
      <c r="B2" s="120" t="s">
        <v>202</v>
      </c>
      <c r="C2" s="120" t="s">
        <v>270</v>
      </c>
      <c r="D2" s="120" t="s">
        <v>203</v>
      </c>
      <c r="E2" s="120" t="s">
        <v>204</v>
      </c>
      <c r="F2" s="120" t="s">
        <v>205</v>
      </c>
      <c r="G2" s="121" t="s">
        <v>206</v>
      </c>
      <c r="H2" s="121" t="s">
        <v>207</v>
      </c>
      <c r="I2" s="121" t="s">
        <v>208</v>
      </c>
      <c r="J2" s="120" t="s">
        <v>210</v>
      </c>
      <c r="K2" s="93"/>
    </row>
    <row r="3" spans="1:11" ht="15">
      <c r="B3" s="116">
        <v>1</v>
      </c>
      <c r="C3" s="116">
        <v>50</v>
      </c>
      <c r="D3" s="117" t="s">
        <v>267</v>
      </c>
      <c r="E3" s="118">
        <v>69</v>
      </c>
      <c r="F3" s="23"/>
      <c r="G3" s="23"/>
      <c r="H3" s="24">
        <v>0.5</v>
      </c>
      <c r="I3" s="23">
        <f>G3*H3</f>
        <v>0</v>
      </c>
      <c r="J3" s="36">
        <f>F3*I3</f>
        <v>0</v>
      </c>
    </row>
    <row r="4" spans="1:11" ht="15">
      <c r="B4" s="116">
        <v>2</v>
      </c>
      <c r="C4" s="116">
        <v>111</v>
      </c>
      <c r="D4" s="117" t="s">
        <v>268</v>
      </c>
      <c r="E4" s="118">
        <v>89</v>
      </c>
      <c r="F4" s="23"/>
      <c r="G4" s="23"/>
      <c r="H4" s="24">
        <v>0.5</v>
      </c>
      <c r="I4" s="23">
        <f t="shared" ref="I4:I15" si="0">G4*H4</f>
        <v>0</v>
      </c>
      <c r="J4" s="36">
        <f t="shared" ref="J4:J15" si="1">F4*I4</f>
        <v>0</v>
      </c>
    </row>
    <row r="5" spans="1:11" ht="15">
      <c r="B5" s="116">
        <v>3</v>
      </c>
      <c r="C5" s="116">
        <v>114</v>
      </c>
      <c r="D5" s="117" t="s">
        <v>299</v>
      </c>
      <c r="E5" s="118">
        <v>36</v>
      </c>
      <c r="F5" s="23"/>
      <c r="G5" s="23"/>
      <c r="H5" s="24">
        <v>0.5</v>
      </c>
      <c r="I5" s="23">
        <f t="shared" ref="I5:I12" si="2">G5*H5</f>
        <v>0</v>
      </c>
      <c r="J5" s="36">
        <f t="shared" ref="J5:J12" si="3">F5*I5</f>
        <v>0</v>
      </c>
    </row>
    <row r="6" spans="1:11" ht="15">
      <c r="B6" s="116">
        <v>4</v>
      </c>
      <c r="C6" s="116">
        <v>134</v>
      </c>
      <c r="D6" s="117" t="s">
        <v>269</v>
      </c>
      <c r="E6" s="118">
        <v>46</v>
      </c>
      <c r="F6" s="23"/>
      <c r="G6" s="23"/>
      <c r="H6" s="24">
        <v>0.5</v>
      </c>
      <c r="I6" s="23">
        <f t="shared" si="2"/>
        <v>0</v>
      </c>
      <c r="J6" s="36">
        <f t="shared" si="3"/>
        <v>0</v>
      </c>
    </row>
    <row r="7" spans="1:11" ht="15">
      <c r="B7" s="116">
        <v>5</v>
      </c>
      <c r="C7" s="116">
        <v>222</v>
      </c>
      <c r="D7" s="119" t="s">
        <v>271</v>
      </c>
      <c r="E7" s="118">
        <v>29</v>
      </c>
      <c r="F7" s="23"/>
      <c r="G7" s="23"/>
      <c r="H7" s="24">
        <v>0.5</v>
      </c>
      <c r="I7" s="23">
        <f t="shared" si="2"/>
        <v>0</v>
      </c>
      <c r="J7" s="36">
        <f t="shared" si="3"/>
        <v>0</v>
      </c>
    </row>
    <row r="8" spans="1:11" ht="15">
      <c r="B8" s="116">
        <v>6</v>
      </c>
      <c r="C8" s="116">
        <v>300</v>
      </c>
      <c r="D8" s="119" t="s">
        <v>199</v>
      </c>
      <c r="E8" s="118">
        <v>49</v>
      </c>
      <c r="F8" s="23"/>
      <c r="G8" s="23"/>
      <c r="H8" s="24">
        <v>0.5</v>
      </c>
      <c r="I8" s="23">
        <f t="shared" si="2"/>
        <v>0</v>
      </c>
      <c r="J8" s="36">
        <f t="shared" si="3"/>
        <v>0</v>
      </c>
    </row>
    <row r="9" spans="1:11" ht="15">
      <c r="B9" s="116">
        <v>7</v>
      </c>
      <c r="C9" s="116"/>
      <c r="D9" s="119" t="s">
        <v>300</v>
      </c>
      <c r="E9" s="118">
        <v>69</v>
      </c>
      <c r="F9" s="23"/>
      <c r="G9" s="23"/>
      <c r="H9" s="24">
        <v>0.5</v>
      </c>
      <c r="I9" s="23">
        <f t="shared" si="2"/>
        <v>0</v>
      </c>
      <c r="J9" s="36">
        <f t="shared" si="3"/>
        <v>0</v>
      </c>
    </row>
    <row r="10" spans="1:11" ht="15">
      <c r="B10" s="116">
        <v>8</v>
      </c>
      <c r="C10" s="116">
        <v>343</v>
      </c>
      <c r="D10" s="119" t="s">
        <v>200</v>
      </c>
      <c r="E10" s="118">
        <v>39</v>
      </c>
      <c r="F10" s="23"/>
      <c r="G10" s="23"/>
      <c r="H10" s="24">
        <v>0.5</v>
      </c>
      <c r="I10" s="23">
        <f t="shared" si="2"/>
        <v>0</v>
      </c>
      <c r="J10" s="36">
        <f t="shared" si="3"/>
        <v>0</v>
      </c>
    </row>
    <row r="11" spans="1:11" ht="15">
      <c r="B11" s="116">
        <v>9</v>
      </c>
      <c r="C11" s="116">
        <v>445</v>
      </c>
      <c r="D11" s="119" t="s">
        <v>201</v>
      </c>
      <c r="E11" s="116">
        <v>39</v>
      </c>
      <c r="F11" s="23"/>
      <c r="G11" s="23"/>
      <c r="H11" s="24">
        <v>0.5</v>
      </c>
      <c r="I11" s="23">
        <f t="shared" si="2"/>
        <v>0</v>
      </c>
      <c r="J11" s="36">
        <f t="shared" si="3"/>
        <v>0</v>
      </c>
    </row>
    <row r="12" spans="1:11" ht="15">
      <c r="B12" s="116">
        <v>10</v>
      </c>
      <c r="C12" s="116">
        <v>731</v>
      </c>
      <c r="D12" s="119" t="s">
        <v>272</v>
      </c>
      <c r="E12" s="116">
        <v>36</v>
      </c>
      <c r="F12" s="23"/>
      <c r="G12" s="23"/>
      <c r="H12" s="24">
        <v>0.5</v>
      </c>
      <c r="I12" s="23">
        <f t="shared" si="2"/>
        <v>0</v>
      </c>
      <c r="J12" s="36">
        <f t="shared" si="3"/>
        <v>0</v>
      </c>
    </row>
    <row r="13" spans="1:11" ht="15">
      <c r="B13" s="116">
        <v>11</v>
      </c>
      <c r="C13" s="116">
        <v>732</v>
      </c>
      <c r="D13" s="119" t="s">
        <v>273</v>
      </c>
      <c r="E13" s="116">
        <v>34</v>
      </c>
      <c r="F13" s="23"/>
      <c r="G13" s="23"/>
      <c r="H13" s="24">
        <v>0.5</v>
      </c>
      <c r="I13" s="23">
        <f t="shared" si="0"/>
        <v>0</v>
      </c>
      <c r="J13" s="36">
        <f t="shared" si="1"/>
        <v>0</v>
      </c>
    </row>
    <row r="14" spans="1:11" ht="15">
      <c r="B14" s="116">
        <v>12</v>
      </c>
      <c r="C14" s="116">
        <v>752</v>
      </c>
      <c r="D14" s="119" t="s">
        <v>274</v>
      </c>
      <c r="E14" s="116">
        <v>28</v>
      </c>
      <c r="F14" s="23"/>
      <c r="G14" s="23"/>
      <c r="H14" s="24">
        <v>0.5</v>
      </c>
      <c r="I14" s="23">
        <f t="shared" si="0"/>
        <v>0</v>
      </c>
      <c r="J14" s="36">
        <f t="shared" si="1"/>
        <v>0</v>
      </c>
    </row>
    <row r="15" spans="1:11" ht="15">
      <c r="B15" s="116">
        <v>13</v>
      </c>
      <c r="C15" s="116">
        <v>753</v>
      </c>
      <c r="D15" s="119" t="s">
        <v>275</v>
      </c>
      <c r="E15" s="116">
        <v>24</v>
      </c>
      <c r="F15" s="23"/>
      <c r="G15" s="23"/>
      <c r="H15" s="24">
        <v>0.5</v>
      </c>
      <c r="I15" s="23">
        <f t="shared" si="0"/>
        <v>0</v>
      </c>
      <c r="J15" s="36">
        <f t="shared" si="1"/>
        <v>0</v>
      </c>
    </row>
    <row r="16" spans="1:11" ht="15">
      <c r="B16" s="116">
        <v>14</v>
      </c>
      <c r="C16" s="116"/>
      <c r="D16" s="119" t="s">
        <v>477</v>
      </c>
      <c r="E16" s="116">
        <v>39</v>
      </c>
      <c r="F16" s="23"/>
      <c r="G16" s="23"/>
      <c r="H16" s="24">
        <v>0.5</v>
      </c>
      <c r="I16" s="23">
        <f t="shared" ref="I16" si="4">G16*H16</f>
        <v>0</v>
      </c>
      <c r="J16" s="36">
        <f t="shared" ref="J16" si="5">F16*I16</f>
        <v>0</v>
      </c>
    </row>
    <row r="17" spans="2:10" ht="19.2">
      <c r="B17" s="92"/>
      <c r="C17" s="92"/>
      <c r="D17" s="122" t="s">
        <v>211</v>
      </c>
      <c r="E17" s="98" t="s">
        <v>212</v>
      </c>
      <c r="F17" s="99"/>
      <c r="G17" s="100" t="s">
        <v>213</v>
      </c>
      <c r="H17" s="563" t="s">
        <v>209</v>
      </c>
      <c r="I17" s="563"/>
      <c r="J17" s="101">
        <f>SUM(J3:J16)</f>
        <v>0</v>
      </c>
    </row>
    <row r="18" spans="2:10">
      <c r="E18" s="22" t="s">
        <v>94</v>
      </c>
    </row>
    <row r="19" spans="2:10" ht="26.4">
      <c r="C19" s="115" t="s">
        <v>284</v>
      </c>
      <c r="D19" s="95" t="s">
        <v>215</v>
      </c>
    </row>
    <row r="20" spans="2:10" ht="26.4">
      <c r="D20" s="25" t="s">
        <v>216</v>
      </c>
      <c r="E20" s="26" t="s">
        <v>217</v>
      </c>
      <c r="F20" s="26" t="s">
        <v>218</v>
      </c>
      <c r="G20" s="26" t="s">
        <v>219</v>
      </c>
      <c r="H20" s="26" t="s">
        <v>221</v>
      </c>
    </row>
    <row r="21" spans="2:10" ht="19.95" customHeight="1">
      <c r="D21" s="27" t="s">
        <v>222</v>
      </c>
      <c r="E21" s="28"/>
      <c r="F21" s="28">
        <f>E21*7%</f>
        <v>0</v>
      </c>
      <c r="G21" s="28">
        <f>E21+F21</f>
        <v>0</v>
      </c>
      <c r="H21" s="29"/>
    </row>
    <row r="22" spans="2:10" ht="19.95" customHeight="1">
      <c r="D22" s="27" t="s">
        <v>223</v>
      </c>
      <c r="E22" s="29"/>
      <c r="F22" s="28">
        <f t="shared" ref="F22:F24" si="6">E22*7%</f>
        <v>0</v>
      </c>
      <c r="G22" s="28">
        <f t="shared" ref="G22:G24" si="7">E22+F22</f>
        <v>0</v>
      </c>
      <c r="H22" s="29"/>
    </row>
    <row r="23" spans="2:10" ht="19.95" customHeight="1">
      <c r="D23" s="27" t="s">
        <v>224</v>
      </c>
      <c r="E23" s="29"/>
      <c r="F23" s="28">
        <f t="shared" si="6"/>
        <v>0</v>
      </c>
      <c r="G23" s="28">
        <f t="shared" si="7"/>
        <v>0</v>
      </c>
      <c r="H23" s="29"/>
    </row>
    <row r="24" spans="2:10" ht="19.95" customHeight="1">
      <c r="D24" s="27" t="s">
        <v>225</v>
      </c>
      <c r="E24" s="29"/>
      <c r="F24" s="28">
        <f t="shared" si="6"/>
        <v>0</v>
      </c>
      <c r="G24" s="28">
        <f t="shared" si="7"/>
        <v>0</v>
      </c>
      <c r="H24" s="29"/>
    </row>
    <row r="25" spans="2:10" ht="19.2">
      <c r="D25" s="30" t="s">
        <v>94</v>
      </c>
      <c r="E25" s="564" t="s">
        <v>220</v>
      </c>
      <c r="F25" s="565"/>
      <c r="G25" s="31">
        <f>SUM(G21:G24)</f>
        <v>0</v>
      </c>
      <c r="H25" s="32"/>
    </row>
    <row r="26" spans="2:10" ht="13.8">
      <c r="D26" s="22"/>
    </row>
    <row r="27" spans="2:10" ht="28.2" customHeight="1">
      <c r="C27" s="115" t="s">
        <v>285</v>
      </c>
      <c r="D27" s="103" t="s">
        <v>277</v>
      </c>
      <c r="E27" s="91"/>
    </row>
    <row r="28" spans="2:10" ht="29.4" customHeight="1">
      <c r="C28" s="105"/>
      <c r="D28" s="102" t="s">
        <v>203</v>
      </c>
      <c r="E28" s="566" t="s">
        <v>278</v>
      </c>
      <c r="F28" s="567"/>
      <c r="G28" s="567"/>
      <c r="H28" s="567"/>
    </row>
    <row r="29" spans="2:10" ht="19.95" customHeight="1">
      <c r="C29" s="104"/>
      <c r="D29" s="33"/>
      <c r="E29" s="561"/>
      <c r="F29" s="562"/>
      <c r="G29" s="562"/>
      <c r="H29" s="562"/>
    </row>
    <row r="30" spans="2:10" ht="19.95" customHeight="1">
      <c r="C30" s="104"/>
      <c r="D30" s="34"/>
      <c r="E30" s="561"/>
      <c r="F30" s="562"/>
      <c r="G30" s="562"/>
      <c r="H30" s="562"/>
    </row>
    <row r="31" spans="2:10" ht="19.2">
      <c r="C31" s="104"/>
      <c r="D31" s="34"/>
      <c r="E31" s="561"/>
      <c r="F31" s="562"/>
      <c r="G31" s="562"/>
      <c r="H31" s="562"/>
    </row>
    <row r="32" spans="2:10" ht="19.2">
      <c r="C32" s="104"/>
      <c r="D32" s="34"/>
      <c r="E32" s="561"/>
      <c r="F32" s="562"/>
      <c r="G32" s="562"/>
      <c r="H32" s="562"/>
    </row>
    <row r="33" spans="3:3">
      <c r="C33" s="104"/>
    </row>
    <row r="34" spans="3:3">
      <c r="C34" s="104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6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2025-10-07T09:55:11Z</cp:lastPrinted>
  <dcterms:created xsi:type="dcterms:W3CDTF">2020-12-29T10:06:13Z</dcterms:created>
  <dcterms:modified xsi:type="dcterms:W3CDTF">2025-10-07T10:05:23Z</dcterms:modified>
</cp:coreProperties>
</file>