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โครงการทั้งหมด\ไอบิส\"/>
    </mc:Choice>
  </mc:AlternateContent>
  <xr:revisionPtr revIDLastSave="0" documentId="13_ncr:1_{0AAB1E42-FC8F-4A8F-92C2-A9061D90EFD2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<sst xmlns="http://schemas.openxmlformats.org/spreadsheetml/2006/main" count="1070" uniqueCount="563">
  <si>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</si>
  <si>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</si>
  <si>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</si>
  <si>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</si>
  <si>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</si>
  <si>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</si>
  <si>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</si>
  <si>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</si>
  <si>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</si>
  <si>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</si>
  <si>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</si>
  <si>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</si>
  <si>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</si>
  <si>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</si>
  <si>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</si>
  <si>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</si>
  <si>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</si>
  <si>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</si>
  <si>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</si>
  <si>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</si>
  <si>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</si>
  <si>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</si>
  <si>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</si>
  <si>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</si>
  <si>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</si>
  <si>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</si>
  <si>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</si>
  <si>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</si>
  <si>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</si>
  <si>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</si>
  <si>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</si>
  <si>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</si>
  <si>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</si>
  <si>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</si>
  <si>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</si>
  <si>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</si>
  <si>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</si>
  <si>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</si>
  <si>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</si>
  <si>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</si>
  <si>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</si>
  <si>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</si>
  <si>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</si>
  <si>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</si>
  <si>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</si>
  <si>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</si>
  <si>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</si>
  <si>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</si>
  <si>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</si>
  <si>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</si>
  <si>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</si>
  <si>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</si>
  <si>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</si>
  <si>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</si>
  <si>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</si>
  <si>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</si>
  <si>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</si>
  <si>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</si>
  <si>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</si>
  <si>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</si>
  <si>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</si>
  <si>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</si>
  <si>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</si>
  <si>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</si>
  <si>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</si>
  <si>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</si>
  <si>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</si>
  <si>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</si>
  <si>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</si>
  <si>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</si>
  <si>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</si>
  <si>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</si>
  <si>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</si>
  <si>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</si>
  <si>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</si>
  <si>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</si>
  <si>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</si>
  <si>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</si>
  <si>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</si>
  <si>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</si>
  <si>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</si>
  <si>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</si>
  <si>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</si>
  <si>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</si>
  <si>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</si>
  <si>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</si>
  <si>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</si>
  <si>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</si>
  <si>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</si>
  <si>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</si>
  <si>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</si>
  <si>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</si>
  <si>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</si>
  <si>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</si>
  <si>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</si>
  <si>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</si>
  <si>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</si>
  <si>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</si>
  <si>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</si>
  <si>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</si>
  <si>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</si>
  <si>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</si>
  <si>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</si>
  <si>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</si>
  <si>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</si>
  <si>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</si>
  <si>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</si>
  <si>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</si>
  <si>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</si>
  <si>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</si>
  <si>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</si>
  <si>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</si>
  <si>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</si>
  <si>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</si>
  <si>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</si>
  <si>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</si>
  <si>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</si>
  <si>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</si>
  <si>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</si>
  <si>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</si>
  <si>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</si>
  <si>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</si>
  <si>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</si>
  <si>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</si>
  <si>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</si>
  <si>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</si>
  <si>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</si>
  <si>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</si>
  <si>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</si>
  <si>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</si>
  <si>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</si>
  <si>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</si>
  <si>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</si>
  <si>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</si>
  <si>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</si>
  <si>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</si>
  <si>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</si>
  <si>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</si>
  <si>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</si>
  <si>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</si>
  <si>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</si>
  <si>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</si>
  <si>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</si>
  <si>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</si>
  <si>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</si>
  <si>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</si>
  <si>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</si>
  <si>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</si>
  <si>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</si>
  <si>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</si>
  <si>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</si>
  <si>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</si>
  <si>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</si>
  <si>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</si>
  <si>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</si>
  <si>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</si>
  <si>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</si>
  <si>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</si>
  <si>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</si>
  <si>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</si>
  <si>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</si>
  <si>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</si>
  <si>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</si>
  <si>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</si>
  <si>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</si>
  <si>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</si>
  <si>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</si>
  <si>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</si>
  <si>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</si>
  <si>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</si>
  <si>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</si>
  <si>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</si>
  <si>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</si>
  <si>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</si>
  <si>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</si>
  <si>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</si>
  <si>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</si>
  <si>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</si>
  <si>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</si>
  <si>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</si>
  <si>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</si>
  <si>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</si>
  <si>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</si>
  <si>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</si>
  <si>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</si>
  <si>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</si>
  <si>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</si>
  <si>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</si>
  <si>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</si>
  <si>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</si>
  <si>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</si>
  <si>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</si>
  <si>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</si>
  <si>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</si>
  <si>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</si>
  <si>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</si>
  <si>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</si>
  <si>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</si>
  <si>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</si>
  <si>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</si>
  <si>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</si>
  <si>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</si>
  <si>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</si>
  <si>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</si>
  <si>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</si>
  <si>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</si>
  <si>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</si>
  <si>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</si>
  <si>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</si>
  <si>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</si>
  <si>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</si>
  <si>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</si>
  <si>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</si>
  <si>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</si>
  <si>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</si>
  <si>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</si>
  <si>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</si>
  <si>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</si>
  <si>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</si>
  <si>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</si>
  <si>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</si>
  <si>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</si>
  <si>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</si>
  <si>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</si>
  <si>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</si>
  <si>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</si>
  <si>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</si>
  <si>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</si>
  <si>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</si>
  <si>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</si>
  <si>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</si>
  <si>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</si>
  <si>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</si>
  <si>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</si>
  <si>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</si>
  <si>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</si>
  <si>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</si>
  <si>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</si>
  <si>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</si>
  <si>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</si>
  <si>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</si>
  <si>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</si>
  <si>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</si>
  <si>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</si>
  <si>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</si>
  <si>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</si>
  <si>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</si>
  <si>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</si>
  <si>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</si>
  <si>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</si>
  <si>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</si>
  <si>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</si>
  <si>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</si>
  <si>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</si>
  <si>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</si>
  <si>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</si>
  <si>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</si>
  <si>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</si>
  <si>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</si>
  <si>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</si>
  <si>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</si>
  <si>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</si>
  <si>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</si>
  <si>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</si>
  <si>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</si>
  <si>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</si>
  <si>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</si>
  <si>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</si>
  <si>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</si>
  <si>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</si>
  <si>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</si>
  <si>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</si>
  <si>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</si>
  <si>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</si>
  <si>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</si>
  <si>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</si>
  <si>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</si>
  <si>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</si>
  <si>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</si>
  <si>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</si>
  <si>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</si>
  <si>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</si>
  <si>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</si>
  <si>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</si>
  <si>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</si>
  <si>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</si>
  <si>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</si>
  <si>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</si>
  <si>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</si>
  <si>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</si>
  <si>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</si>
  <si>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</si>
  <si>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</si>
  <si>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</si>
  <si>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</si>
  <si>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</si>
  <si>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</si>
  <si>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</si>
  <si>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</si>
  <si>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</si>
  <si>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</si>
  <si>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</si>
  <si>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</si>
  <si>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</si>
  <si>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</si>
  <si>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</si>
  <si>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</si>
  <si>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</si>
  <si>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</si>
  <si>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</si>
  <si>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</si>
  <si>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</si>
  <si>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</si>
  <si>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</si>
  <si>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</si>
  <si>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</si>
  <si>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</si>
  <si>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</si>
  <si>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</si>
  <si>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</si>
  <si>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</si>
  <si>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</si>
  <si>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</si>
  <si>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</si>
  <si>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</si>
  <si>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</si>
  <si>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</si>
  <si>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</si>
  <si>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</si>
  <si>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</si>
  <si>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</si>
  <si>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</si>
  <si>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</si>
  <si>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</si>
  <si>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</si>
  <si>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</si>
  <si>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</si>
  <si>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</si>
  <si>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</si>
  <si>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</si>
  <si>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</si>
  <si>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</si>
  <si>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</si>
  <si>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</si>
  <si>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</si>
  <si>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</si>
  <si>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</si>
  <si>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</si>
  <si>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</si>
  <si>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</si>
  <si>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</si>
  <si>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</si>
  <si>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</si>
  <si>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</si>
  <si>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</si>
  <si>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</si>
  <si>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</si>
  <si>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</si>
  <si>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</si>
  <si>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</si>
  <si>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</si>
  <si>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</si>
  <si>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</si>
  <si>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</si>
  <si>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</si>
  <si>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</si>
  <si>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</si>
  <si>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</si>
  <si>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</si>
  <si>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</si>
  <si>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</si>
  <si>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</si>
  <si>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</si>
  <si>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</si>
  <si>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</si>
  <si>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</si>
  <si>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</si>
  <si>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</si>
  <si>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</si>
  <si>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</si>
  <si>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</si>
  <si>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</si>
  <si>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</si>
  <si>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</si>
  <si>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</si>
  <si>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</si>
  <si>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</si>
  <si>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</si>
  <si>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</si>
  <si>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</si>
  <si>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</si>
  <si>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</si>
  <si>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</si>
  <si>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</si>
  <si>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</si>
  <si>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</si>
  <si>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</si>
  <si>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</si>
  <si>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</si>
  <si>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</si>
  <si>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</si>
  <si>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</si>
  <si>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</si>
  <si>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</si>
  <si>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</si>
  <si>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</si>
  <si>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</si>
  <si>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</si>
  <si>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</si>
  <si>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</si>
  <si>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</si>
  <si>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</si>
  <si>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</si>
  <si>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</si>
  <si>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</si>
  <si>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</si>
  <si>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</si>
  <si>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</si>
  <si>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</si>
  <si>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</si>
  <si>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</si>
  <si>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</si>
  <si>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</si>
  <si>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</si>
  <si>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</si>
  <si>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</si>
  <si>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</si>
  <si>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</si>
  <si>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</si>
  <si>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</si>
  <si>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</si>
  <si>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</si>
  <si>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</si>
  <si>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</si>
  <si>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</si>
  <si>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</si>
  <si>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</si>
  <si>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</si>
  <si>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</si>
  <si>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</si>
  <si>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</si>
  <si>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</si>
  <si>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</si>
  <si>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</si>
  <si>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</si>
  <si>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</si>
  <si>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</si>
  <si>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</si>
  <si>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</si>
  <si>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</si>
  <si>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</si>
  <si>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</si>
  <si>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</si>
  <si>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</si>
  <si>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</si>
  <si>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</si>
  <si>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</si>
  <si>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</si>
  <si>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</si>
  <si>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</si>
  <si>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</si>
  <si>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</si>
  <si>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</si>
  <si>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</si>
  <si>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</si>
  <si>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</si>
  <si>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</si>
  <si>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</si>
  <si>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</si>
  <si>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</si>
  <si>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</si>
  <si>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</si>
  <si>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</si>
  <si>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</si>
  <si>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</si>
  <si>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</si>
  <si>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</si>
  <si>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</si>
  <si>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</si>
  <si>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</si>
  <si>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</si>
  <si>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</si>
  <si>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</si>
  <si>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</si>
  <si>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</si>
  <si>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</si>
  <si>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</si>
  <si>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</si>
  <si>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</si>
  <si>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</si>
  <si>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</si>
  <si>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</si>
  <si>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</si>
  <si>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</si>
  <si>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</si>
  <si>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</si>
  <si>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</si>
  <si>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</si>
  <si>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</si>
  <si>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</si>
  <si>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</si>
  <si>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</si>
  <si>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</si>
  <si>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</si>
  <si>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</si>
  <si>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</si>
  <si>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</si>
  <si>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</si>
  <si>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</si>
  <si>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</si>
  <si>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</si>
  <si>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</si>
  <si>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</si>
  <si>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</si>
  <si>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</si>
  <si>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</si>
  <si>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</si>
  <si>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</si>
  <si>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</si>
  <si>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</si>
  <si>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</si>
  <si>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</si>
  <si>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</si>
  <si>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</si>
  <si>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</si>
  <si>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</si>
  <si>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</si>
  <si>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</si>
  <si>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</si>
  <si>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</si>
  <si>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</si>
  <si>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</si>
  <si>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</si>
  <si>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</si>
  <si>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</si>
  <si>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</si>
  <si>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</si>
  <si>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</si>
  <si>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</si>
  <si>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</si>
  <si>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</si>
  <si>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</si>
  <si>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</si>
  <si>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</si>
  <si>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</si>
  <si>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</si>
  <si>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</si>
  <si>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</si>
  <si>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</si>
  <si>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</si>
  <si>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</si>
  <si>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</si>
  <si>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</si>
  <si>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</si>
  <si>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โรงแรมไอบิส กรุงเทพ อิมแพ็ค</t>
  </si>
  <si>
    <t xml:space="preserve">93 ถนนป็อปปูล่า ตำบลบ้านใหม่ อำเภอปากเกร็ด นนทบุรี 11120 </t>
  </si>
  <si>
    <t>https://maps.app.goo.gl/bpvc3BqCU4uTABoK9</t>
  </si>
  <si>
    <t>คุณเอฟ</t>
  </si>
  <si>
    <t>082-525-9969</t>
  </si>
  <si>
    <t>ผู้จัดการฝ่ายช่าง</t>
  </si>
  <si>
    <t>เปิดเคสสำรวจระบบ cable Tv HLS</t>
  </si>
  <si>
    <t xml:space="preserve">เบื้องต้นเข้าไปสำรวจมาแล้ววันที่ 1/10/2025 </t>
  </si>
  <si>
    <t>HP2025010107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</si>
</sst>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 wrapText="1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19</xdr:col>
      <xdr:colOff>128153</xdr:colOff>
      <xdr:row>30</xdr:row>
      <xdr:rowOff>58264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696F26-8EDF-482C-B67C-C97881697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7927" y="858982"/>
          <a:ext cx="12403281" cy="798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bpvc3BqCU4uTABoK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4" zoomScale="70" zoomScaleNormal="70" zoomScaleSheetLayoutView="85" workbookViewId="0">
      <selection activeCell="D17" sqref="D17:E1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 t="s">
        <v>562</v>
      </c>
    </row>
    <row r="3" spans="1:15" ht="30">
      <c r="A3" s="182" t="s">
        <v>256</v>
      </c>
      <c r="B3" s="183"/>
      <c r="C3" s="155" t="s">
        <v>520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 xml:space="preserve">065-2387605 </v>
      </c>
      <c r="M3" s="183" t="s">
        <v>0</v>
      </c>
      <c r="N3" s="183"/>
      <c r="O3" s="75">
        <v>45726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str">
        <f>VLOOKUP(C5,'Ref2'!B4:G31,6,0)</f>
        <v>นายวิเชียร นุชพงษ์</v>
      </c>
      <c r="I4" s="156"/>
      <c r="J4" s="156"/>
      <c r="K4" s="73" t="s">
        <v>248</v>
      </c>
      <c r="L4" s="74" t="str">
        <f>VLOOKUP(C5,'Ref2'!B4:H31,7,0)</f>
        <v>083-600-9399</v>
      </c>
      <c r="M4" s="156" t="s">
        <v>421</v>
      </c>
      <c r="N4" s="156"/>
      <c r="O4" s="215"/>
    </row>
    <row r="5" spans="1:15" ht="30">
      <c r="A5" s="76"/>
      <c r="B5" s="73" t="s">
        <v>117</v>
      </c>
      <c r="C5" s="155" t="s">
        <v>214</v>
      </c>
      <c r="D5" s="155"/>
      <c r="E5" s="155"/>
      <c r="F5" s="183" t="s">
        <v>119</v>
      </c>
      <c r="G5" s="183"/>
      <c r="H5" s="156" t="str">
        <f>VLOOKUP(C5,'Ref2'!B4:C31,2,0)</f>
        <v>MT</v>
      </c>
      <c r="I5" s="156"/>
      <c r="J5" s="156"/>
      <c r="K5" s="73" t="s">
        <v>257</v>
      </c>
      <c r="L5" s="74" t="str">
        <f>VLOOKUP(C5,'Ref2'!B4:F31,5,0)</f>
        <v>I</v>
      </c>
      <c r="M5" s="155" t="s">
        <v>143</v>
      </c>
      <c r="N5" s="155"/>
      <c r="O5" s="216"/>
    </row>
    <row r="6" spans="1:15" ht="28.8">
      <c r="A6" s="182" t="s">
        <v>123</v>
      </c>
      <c r="B6" s="183"/>
      <c r="C6" s="156" t="str">
        <f>$C$5</f>
        <v>เมืองทอง</v>
      </c>
      <c r="D6" s="156"/>
      <c r="E6" s="156"/>
      <c r="F6" s="183" t="s">
        <v>253</v>
      </c>
      <c r="G6" s="183"/>
      <c r="H6" s="156" t="str">
        <f>VLOOKUP(C5,'Ref2'!B4:C31,2,0)</f>
        <v>MT</v>
      </c>
      <c r="I6" s="156"/>
      <c r="J6" s="156"/>
      <c r="K6" s="73" t="s">
        <v>258</v>
      </c>
      <c r="L6" s="74" t="str">
        <f>VLOOKUP(C5,'Ref2'!B4:D31,3,0)</f>
        <v>I</v>
      </c>
      <c r="M6" s="217" t="str">
        <f>VLOOKUP(M5,'Ref2'!O20:P24,2,0)</f>
        <v>Sales Co-ordinator manager</v>
      </c>
      <c r="N6" s="217"/>
      <c r="O6" s="218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1" t="s">
        <v>150</v>
      </c>
      <c r="I7" s="211"/>
      <c r="J7" s="211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555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556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1" t="s">
        <v>558</v>
      </c>
      <c r="J14" s="158"/>
      <c r="K14" s="84" t="s">
        <v>404</v>
      </c>
      <c r="L14" s="85" t="s">
        <v>559</v>
      </c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1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2"/>
      <c r="E16" s="213"/>
      <c r="F16" s="213"/>
      <c r="G16" s="213"/>
      <c r="H16" s="86" t="s">
        <v>410</v>
      </c>
      <c r="I16" s="214"/>
      <c r="J16" s="206"/>
      <c r="K16" s="86" t="s">
        <v>518</v>
      </c>
      <c r="L16" s="87"/>
      <c r="M16" s="86" t="s">
        <v>411</v>
      </c>
      <c r="N16" s="219"/>
      <c r="O16" s="220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>
        <v>19</v>
      </c>
      <c r="I17" s="88" t="s">
        <v>512</v>
      </c>
      <c r="J17" s="89"/>
      <c r="K17" s="90"/>
      <c r="L17" s="88" t="s">
        <v>513</v>
      </c>
      <c r="M17" s="88"/>
      <c r="N17" s="91">
        <v>587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5"/>
      <c r="E18" s="206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8" t="s">
        <v>546</v>
      </c>
      <c r="E20" s="209"/>
      <c r="F20" s="207"/>
      <c r="G20" s="207"/>
      <c r="H20" s="96" t="s">
        <v>284</v>
      </c>
      <c r="I20" s="210"/>
      <c r="J20" s="210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8">
        <v>11</v>
      </c>
      <c r="B21" s="174" t="s">
        <v>369</v>
      </c>
      <c r="C21" s="174"/>
      <c r="D21" s="201" t="s">
        <v>363</v>
      </c>
      <c r="E21" s="201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9"/>
      <c r="B22" s="175"/>
      <c r="C22" s="175"/>
      <c r="D22" s="201" t="s">
        <v>390</v>
      </c>
      <c r="E22" s="201"/>
      <c r="F22" s="178"/>
      <c r="G22" s="178"/>
      <c r="H22" s="101" t="s">
        <v>391</v>
      </c>
      <c r="I22" s="200"/>
      <c r="J22" s="200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2" t="s">
        <v>370</v>
      </c>
      <c r="E26" s="203"/>
      <c r="F26" s="178"/>
      <c r="G26" s="178"/>
      <c r="H26" s="178"/>
      <c r="I26" s="178"/>
      <c r="J26" s="203" t="s">
        <v>371</v>
      </c>
      <c r="K26" s="203"/>
      <c r="L26" s="178"/>
      <c r="M26" s="178"/>
      <c r="N26" s="178"/>
      <c r="O26" s="204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560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97" t="s">
        <v>561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252815A3-2D00-4E87-81E9-E47BF462B16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55" zoomScaleNormal="55" workbookViewId="0">
      <selection activeCell="D4" sqref="D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2025-10-03T08:01:45Z</dcterms:modified>
  <cp:category/>
  <cp:contentStatus/>
</cp:coreProperties>
</file>