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พี่แอร์\รพ สระบุรี\"/>
    </mc:Choice>
  </mc:AlternateContent>
  <xr:revisionPtr revIDLastSave="0" documentId="8_{C6A4358B-0A73-4F6B-BF6D-723EDAEC43F6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<sst xmlns="http://schemas.openxmlformats.org/spreadsheetml/2006/main" count="1073" uniqueCount="564">
  <si>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</si>
  <si>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</si>
  <si>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</si>
  <si>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</si>
  <si>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</si>
  <si>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</si>
  <si>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</si>
  <si>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</si>
  <si>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</si>
  <si>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</si>
  <si>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</si>
  <si>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</si>
  <si>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</si>
  <si>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</si>
  <si>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</si>
  <si>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</si>
  <si>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</si>
  <si>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</si>
  <si>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</si>
  <si>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</si>
  <si>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</si>
  <si>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</si>
  <si>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</si>
  <si>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</si>
  <si>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</si>
  <si>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</si>
  <si>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</si>
  <si>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</si>
  <si>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</si>
  <si>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</si>
  <si>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</si>
  <si>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</si>
  <si>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</si>
  <si>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</si>
  <si>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</si>
  <si>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</si>
  <si>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</si>
  <si>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</si>
  <si>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</si>
  <si>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</si>
  <si>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</si>
  <si>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</si>
  <si>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</si>
  <si>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</si>
  <si>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</si>
  <si>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</si>
  <si>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</si>
  <si>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</si>
  <si>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</si>
  <si>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</si>
  <si>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</si>
  <si>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</si>
  <si>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</si>
  <si>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</si>
  <si>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</si>
  <si>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</si>
  <si>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</si>
  <si>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</si>
  <si>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</si>
  <si>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</si>
  <si>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</si>
  <si>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</si>
  <si>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</si>
  <si>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</si>
  <si>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</si>
  <si>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</si>
  <si>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</si>
  <si>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</si>
  <si>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</si>
  <si>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</si>
  <si>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</si>
  <si>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</si>
  <si>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</si>
  <si>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</si>
  <si>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</si>
  <si>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</si>
  <si>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</si>
  <si>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</si>
  <si>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</si>
  <si>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</si>
  <si>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</si>
  <si>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</si>
  <si>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</si>
  <si>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</si>
  <si>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</si>
  <si>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</si>
  <si>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</si>
  <si>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</si>
  <si>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</si>
  <si>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</si>
  <si>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</si>
  <si>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</si>
  <si>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</si>
  <si>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</si>
  <si>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</si>
  <si>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</si>
  <si>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</si>
  <si>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</si>
  <si>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</si>
  <si>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</si>
  <si>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</si>
  <si>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</si>
  <si>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</si>
  <si>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</si>
  <si>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</si>
  <si>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</si>
  <si>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</si>
  <si>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</si>
  <si>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</si>
  <si>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</si>
  <si>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</si>
  <si>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</si>
  <si>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</si>
  <si>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</si>
  <si>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</si>
  <si>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</si>
  <si>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</si>
  <si>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</si>
  <si>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</si>
  <si>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</si>
  <si>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</si>
  <si>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</si>
  <si>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</si>
  <si>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</si>
  <si>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</si>
  <si>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</si>
  <si>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</si>
  <si>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</si>
  <si>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</si>
  <si>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</si>
  <si>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</si>
  <si>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</si>
  <si>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</si>
  <si>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</si>
  <si>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</si>
  <si>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</si>
  <si>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</si>
  <si>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</si>
  <si>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</si>
  <si>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</si>
  <si>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</si>
  <si>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</si>
  <si>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</si>
  <si>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</si>
  <si>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</si>
  <si>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</si>
  <si>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</si>
  <si>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</si>
  <si>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</si>
  <si>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</si>
  <si>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</si>
  <si>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</si>
  <si>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</si>
  <si>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</si>
  <si>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</si>
  <si>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</si>
  <si>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</si>
  <si>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</si>
  <si>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</si>
  <si>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</si>
  <si>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</si>
  <si>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</si>
  <si>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</si>
  <si>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</si>
  <si>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</si>
  <si>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</si>
  <si>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</si>
  <si>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</si>
  <si>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</si>
  <si>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</si>
  <si>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</si>
  <si>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</si>
  <si>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</si>
  <si>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</si>
  <si>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</si>
  <si>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</si>
  <si>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</si>
  <si>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</si>
  <si>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</si>
  <si>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</si>
  <si>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</si>
  <si>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</si>
  <si>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</si>
  <si>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</si>
  <si>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</si>
  <si>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</si>
  <si>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</si>
  <si>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</si>
  <si>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</si>
  <si>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</si>
  <si>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</si>
  <si>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</si>
  <si>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</si>
  <si>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</si>
  <si>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</si>
  <si>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</si>
  <si>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</si>
  <si>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</si>
  <si>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</si>
  <si>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</si>
  <si>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</si>
  <si>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</si>
  <si>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</si>
  <si>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</si>
  <si>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</si>
  <si>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</si>
  <si>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</si>
  <si>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</si>
  <si>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</si>
  <si>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</si>
  <si>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</si>
  <si>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</si>
  <si>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</si>
  <si>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</si>
  <si>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</si>
  <si>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</si>
  <si>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</si>
  <si>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</si>
  <si>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</si>
  <si>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</si>
  <si>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</si>
  <si>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</si>
  <si>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</si>
  <si>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</si>
  <si>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</si>
  <si>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</si>
  <si>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</si>
  <si>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</si>
  <si>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</si>
  <si>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</si>
  <si>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</si>
  <si>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</si>
  <si>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</si>
  <si>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</si>
  <si>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</si>
  <si>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</si>
  <si>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</si>
  <si>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</si>
  <si>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</si>
  <si>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</si>
  <si>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</si>
  <si>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</si>
  <si>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</si>
  <si>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</si>
  <si>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</si>
  <si>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</si>
  <si>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</si>
  <si>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</si>
  <si>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</si>
  <si>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</si>
  <si>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</si>
  <si>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</si>
  <si>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</si>
  <si>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</si>
  <si>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</si>
  <si>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</si>
  <si>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</si>
  <si>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</si>
  <si>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</si>
  <si>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</si>
  <si>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</si>
  <si>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</si>
  <si>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</si>
  <si>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</si>
  <si>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</si>
  <si>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</si>
  <si>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</si>
  <si>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</si>
  <si>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</si>
  <si>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</si>
  <si>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</si>
  <si>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</si>
  <si>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</si>
  <si>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</si>
  <si>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</si>
  <si>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</si>
  <si>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</si>
  <si>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</si>
  <si>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</si>
  <si>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</si>
  <si>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</si>
  <si>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</si>
  <si>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</si>
  <si>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</si>
  <si>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</si>
  <si>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</si>
  <si>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</si>
  <si>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</si>
  <si>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</si>
  <si>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</si>
  <si>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</si>
  <si>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</si>
  <si>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</si>
  <si>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</si>
  <si>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</si>
  <si>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</si>
  <si>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</si>
  <si>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</si>
  <si>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</si>
  <si>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</si>
  <si>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</si>
  <si>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</si>
  <si>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</si>
  <si>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</si>
  <si>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</si>
  <si>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</si>
  <si>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</si>
  <si>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</si>
  <si>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</si>
  <si>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</si>
  <si>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</si>
  <si>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</si>
  <si>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</si>
  <si>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</si>
  <si>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</si>
  <si>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</si>
  <si>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</si>
  <si>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</si>
  <si>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</si>
  <si>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</si>
  <si>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</si>
  <si>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</si>
  <si>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</si>
  <si>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</si>
  <si>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</si>
  <si>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</si>
  <si>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</si>
  <si>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</si>
  <si>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</si>
  <si>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</si>
  <si>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</si>
  <si>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</si>
  <si>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</si>
  <si>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</si>
  <si>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</si>
  <si>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</si>
  <si>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</si>
  <si>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</si>
  <si>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</si>
  <si>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</si>
  <si>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</si>
  <si>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</si>
  <si>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</si>
  <si>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</si>
  <si>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</si>
  <si>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</si>
  <si>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</si>
  <si>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</si>
  <si>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</si>
  <si>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</si>
  <si>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</si>
  <si>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</si>
  <si>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</si>
  <si>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</si>
  <si>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</si>
  <si>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</si>
  <si>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</si>
  <si>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</si>
  <si>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</si>
  <si>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</si>
  <si>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</si>
  <si>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</si>
  <si>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</si>
  <si>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</si>
  <si>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</si>
  <si>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</si>
  <si>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</si>
  <si>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</si>
  <si>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</si>
  <si>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</si>
  <si>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</si>
  <si>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</si>
  <si>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</si>
  <si>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</si>
  <si>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</si>
  <si>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</si>
  <si>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</si>
  <si>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</si>
  <si>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</si>
  <si>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</si>
  <si>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</si>
  <si>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</si>
  <si>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</si>
  <si>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</si>
  <si>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</si>
  <si>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</si>
  <si>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</si>
  <si>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</si>
  <si>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</si>
  <si>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</si>
  <si>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</si>
  <si>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</si>
  <si>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</si>
  <si>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</si>
  <si>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</si>
  <si>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</si>
  <si>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</si>
  <si>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</si>
  <si>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</si>
  <si>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</si>
  <si>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</si>
  <si>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</si>
  <si>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</si>
  <si>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</si>
  <si>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</si>
  <si>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</si>
  <si>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</si>
  <si>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</si>
  <si>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</si>
  <si>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</si>
  <si>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</si>
  <si>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</si>
  <si>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</si>
  <si>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</si>
  <si>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</si>
  <si>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</si>
  <si>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</si>
  <si>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</si>
  <si>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</si>
  <si>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</si>
  <si>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</si>
  <si>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</si>
  <si>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</si>
  <si>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</si>
  <si>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</si>
  <si>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</si>
  <si>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</si>
  <si>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</si>
  <si>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</si>
  <si>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</si>
  <si>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</si>
  <si>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</si>
  <si>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</si>
  <si>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</si>
  <si>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</si>
  <si>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</si>
  <si>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</si>
  <si>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</si>
  <si>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</si>
  <si>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</si>
  <si>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</si>
  <si>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</si>
  <si>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</si>
  <si>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</si>
  <si>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</si>
  <si>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</si>
  <si>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</si>
  <si>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</si>
  <si>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</si>
  <si>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</si>
  <si>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</si>
  <si>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</si>
  <si>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</si>
  <si>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</si>
  <si>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</si>
  <si>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</si>
  <si>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</si>
  <si>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</si>
  <si>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</si>
  <si>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</si>
  <si>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</si>
  <si>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</si>
  <si>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</si>
  <si>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</si>
  <si>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</si>
  <si>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</si>
  <si>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</si>
  <si>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</si>
  <si>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</si>
  <si>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</si>
  <si>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</si>
  <si>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</si>
  <si>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</si>
  <si>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</si>
  <si>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</si>
  <si>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</si>
  <si>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</si>
  <si>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</si>
  <si>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</si>
  <si>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</si>
  <si>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</si>
  <si>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</si>
  <si>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</si>
  <si>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</si>
  <si>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</si>
  <si>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</si>
  <si>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</si>
  <si>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</si>
  <si>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</si>
  <si>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</si>
  <si>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</si>
  <si>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</si>
  <si>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</si>
  <si>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</si>
  <si>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</si>
  <si>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</si>
  <si>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</si>
  <si>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</si>
  <si>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</si>
  <si>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</si>
  <si>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</si>
  <si>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</si>
  <si>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</si>
  <si>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</si>
  <si>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</si>
  <si>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</si>
  <si>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</si>
  <si>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</si>
  <si>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</si>
  <si>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</si>
  <si>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</si>
  <si>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</si>
  <si>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</si>
  <si>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</si>
  <si>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</si>
  <si>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</si>
  <si>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</si>
  <si>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</si>
  <si>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</si>
  <si>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</si>
  <si>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</si>
  <si>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</si>
  <si>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</si>
  <si>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</si>
  <si>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</si>
  <si>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</si>
  <si>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</si>
  <si>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</si>
  <si>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</si>
  <si>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</si>
  <si>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</si>
  <si>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</si>
  <si>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</si>
  <si>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</si>
  <si>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</si>
  <si>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</si>
  <si>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</si>
  <si>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</si>
  <si>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</si>
  <si>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</si>
  <si>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</si>
  <si>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</si>
  <si>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</si>
  <si>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</si>
  <si>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</si>
  <si>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</si>
  <si>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</si>
  <si>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</si>
  <si>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</si>
  <si>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</si>
  <si>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</si>
  <si>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</si>
  <si>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</si>
  <si>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</si>
  <si>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21/10/2025</t>
  </si>
  <si>
    <t>คุณสุชาติ</t>
  </si>
  <si>
    <t>083-038-9671</t>
  </si>
  <si>
    <t>หัวหน้าฝ่ายไฟฟ้า</t>
  </si>
  <si>
    <t>โรงพยาบาลสระบุรี</t>
  </si>
  <si>
    <t>18 ถนนเทศบาล 4 ตำบลปากเพรียว อำเภอเมืองสระบุรี จังหวัดสระบุรี 18000</t>
  </si>
  <si>
    <t>https://maps.app.goo.gl/eMiCj8tyroKgyoFU7</t>
  </si>
  <si>
    <t>เปิดเคสสำรวจระบบเคเบิลทีวี HLS</t>
  </si>
  <si>
    <t>ผู้ขายคุณธวัช</t>
  </si>
  <si>
    <t>HP2025010108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</si>
</sst>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0" fontId="24" fillId="12" borderId="13" xfId="0" applyFont="1" applyFill="1" applyBorder="1" applyAlignment="1" applyProtection="1">
      <alignment horizont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6" xfId="0" applyFont="1" applyFill="1" applyBorder="1" applyAlignment="1" applyProtection="1">
      <alignment horizontal="center"/>
      <protection locked="0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4" xfId="0" applyFont="1" applyFill="1" applyBorder="1" applyAlignment="1" applyProtection="1">
      <alignment horizontal="left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4" fillId="12" borderId="1" xfId="0" applyFont="1" applyFill="1" applyBorder="1" applyAlignment="1" applyProtection="1">
      <alignment horizontal="right"/>
    </xf>
    <xf numFmtId="0" fontId="26" fillId="13" borderId="4" xfId="0" applyFont="1" applyFill="1" applyBorder="1" applyAlignment="1" applyProtection="1">
      <alignment horizontal="left"/>
    </xf>
    <xf numFmtId="0" fontId="24" fillId="12" borderId="45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5" fillId="4" borderId="28" xfId="0" applyFont="1" applyFill="1" applyBorder="1" applyAlignment="1" applyProtection="1">
      <alignment horizontal="center"/>
      <protection locked="0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28" xfId="0" applyFont="1" applyFill="1" applyBorder="1" applyAlignment="1" applyProtection="1">
      <alignment horizontal="left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4" fillId="0" borderId="5" xfId="0" quotePrefix="1" applyFont="1" applyFill="1" applyBorder="1" applyAlignment="1" applyProtection="1">
      <alignment horizontal="left" vertic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700392</xdr:colOff>
      <xdr:row>2</xdr:row>
      <xdr:rowOff>228600</xdr:rowOff>
    </xdr:from>
    <xdr:to>
      <xdr:col>10</xdr:col>
      <xdr:colOff>469565</xdr:colOff>
      <xdr:row>23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42402B-60E9-4428-87DA-CD2BDC760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1592" y="795867"/>
          <a:ext cx="8557573" cy="631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eMiCj8tyroKgyoFU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60" zoomScaleNormal="6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535</v>
      </c>
      <c r="I2" s="146"/>
      <c r="J2" s="146"/>
      <c r="K2" s="146"/>
      <c r="L2" s="146"/>
      <c r="M2" s="143" t="s">
        <v>249</v>
      </c>
      <c r="N2" s="143"/>
      <c r="O2" s="72" t="s">
        <v>563</v>
      </c>
    </row>
    <row r="3" spans="1:15" ht="30">
      <c r="A3" s="181" t="s">
        <v>256</v>
      </c>
      <c r="B3" s="143"/>
      <c r="C3" s="146" t="s">
        <v>133</v>
      </c>
      <c r="D3" s="146"/>
      <c r="E3" s="146"/>
      <c r="F3" s="143" t="s">
        <v>9</v>
      </c>
      <c r="G3" s="143"/>
      <c r="H3" s="144" t="str">
        <f>VLOOKUP(C3,'Ref.3'!C3:D32,2,0)</f>
        <v>Business to Business Sales Manager</v>
      </c>
      <c r="I3" s="144"/>
      <c r="J3" s="144"/>
      <c r="K3" s="73" t="s">
        <v>248</v>
      </c>
      <c r="L3" s="74" t="str">
        <f>VLOOKUP(C3,'Ref.3'!C3:E32,3,0)</f>
        <v>065-930-1212</v>
      </c>
      <c r="M3" s="143" t="s">
        <v>0</v>
      </c>
      <c r="N3" s="143"/>
      <c r="O3" s="75" t="s">
        <v>554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e">
        <f>VLOOKUP(C5,'Ref2'!B4:G31,6,0)</f>
        <v>#N/A</v>
      </c>
      <c r="I4" s="144"/>
      <c r="J4" s="144"/>
      <c r="K4" s="73" t="s">
        <v>248</v>
      </c>
      <c r="L4" s="74" t="e">
        <f>VLOOKUP(C5,'Ref2'!B4:H31,7,0)</f>
        <v>#N/A</v>
      </c>
      <c r="M4" s="144" t="s">
        <v>553</v>
      </c>
      <c r="N4" s="144"/>
      <c r="O4" s="145"/>
    </row>
    <row r="5" spans="1:15" ht="30">
      <c r="A5" s="76"/>
      <c r="B5" s="73" t="s">
        <v>117</v>
      </c>
      <c r="C5" s="146" t="s">
        <v>84</v>
      </c>
      <c r="D5" s="146"/>
      <c r="E5" s="146"/>
      <c r="F5" s="143" t="s">
        <v>119</v>
      </c>
      <c r="G5" s="143"/>
      <c r="H5" s="144" t="e">
        <f>VLOOKUP(C5,'Ref2'!B4:C31,2,0)</f>
        <v>#N/A</v>
      </c>
      <c r="I5" s="144"/>
      <c r="J5" s="144"/>
      <c r="K5" s="73" t="s">
        <v>257</v>
      </c>
      <c r="L5" s="74" t="e">
        <f>VLOOKUP(C5,'Ref2'!B4:F31,5,0)</f>
        <v>#N/A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นอกโครงข่าย</v>
      </c>
      <c r="D6" s="144"/>
      <c r="E6" s="144"/>
      <c r="F6" s="143" t="s">
        <v>253</v>
      </c>
      <c r="G6" s="143"/>
      <c r="H6" s="144" t="e">
        <f>VLOOKUP(C5,'Ref2'!B4:C31,2,0)</f>
        <v>#N/A</v>
      </c>
      <c r="I6" s="144"/>
      <c r="J6" s="144"/>
      <c r="K6" s="73" t="s">
        <v>258</v>
      </c>
      <c r="L6" s="74" t="e">
        <f>VLOOKUP(C5,'Ref2'!B4:D31,3,0)</f>
        <v>#N/A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558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559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560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555</v>
      </c>
      <c r="E14" s="138"/>
      <c r="F14" s="138"/>
      <c r="G14" s="138"/>
      <c r="H14" s="84" t="s">
        <v>403</v>
      </c>
      <c r="I14" s="142" t="s">
        <v>556</v>
      </c>
      <c r="J14" s="138"/>
      <c r="K14" s="84" t="s">
        <v>404</v>
      </c>
      <c r="L14" s="85" t="s">
        <v>557</v>
      </c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517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5</v>
      </c>
      <c r="E17" s="190"/>
      <c r="F17" s="88" t="s">
        <v>510</v>
      </c>
      <c r="G17" s="88"/>
      <c r="H17" s="90"/>
      <c r="I17" s="88" t="s">
        <v>511</v>
      </c>
      <c r="J17" s="89"/>
      <c r="K17" s="90"/>
      <c r="L17" s="88" t="s">
        <v>512</v>
      </c>
      <c r="M17" s="88"/>
      <c r="N17" s="91">
        <v>300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513</v>
      </c>
      <c r="J19" s="196"/>
      <c r="K19" s="93"/>
      <c r="L19" s="206"/>
      <c r="M19" s="206"/>
      <c r="N19" s="206"/>
      <c r="O19" s="94" t="s">
        <v>514</v>
      </c>
    </row>
    <row r="20" spans="1:18" ht="29.4" thickBot="1">
      <c r="A20" s="95">
        <v>10</v>
      </c>
      <c r="B20" s="193" t="s">
        <v>509</v>
      </c>
      <c r="C20" s="193"/>
      <c r="D20" s="153" t="s">
        <v>545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561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562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 t="s">
        <v>120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543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014CF185-B269-4574-98A4-00B81EAD0D9B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6" zoomScale="90" zoomScaleNormal="90" workbookViewId="0">
      <selection activeCell="C5" sqref="C5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2025-10-21T03:31:16Z</dcterms:modified>
  <cp:category/>
  <cp:contentStatus/>
</cp:coreProperties>
</file>