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พี่เฟิร์น\best western ratchada\"/>
    </mc:Choice>
  </mc:AlternateContent>
  <xr:revisionPtr revIDLastSave="0" documentId="13_ncr:1_{E0C73AD8-F3D6-445E-9A90-DD05E9EEF2D2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<sst xmlns="http://schemas.openxmlformats.org/spreadsheetml/2006/main" count="1071" uniqueCount="563">
  <si>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</si>
  <si>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</si>
  <si>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</si>
  <si>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</si>
  <si>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</si>
  <si>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</si>
  <si>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</si>
  <si>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</si>
  <si>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</si>
  <si>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</si>
  <si>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</si>
  <si>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</si>
  <si>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</si>
  <si>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</si>
  <si>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</si>
  <si>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</si>
  <si>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</si>
  <si>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</si>
  <si>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</si>
  <si>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</si>
  <si>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</si>
  <si>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</si>
  <si>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</si>
  <si>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</si>
  <si>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</si>
  <si>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</si>
  <si>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</si>
  <si>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</si>
  <si>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</si>
  <si>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</si>
  <si>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</si>
  <si>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</si>
  <si>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</si>
  <si>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</si>
  <si>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</si>
  <si>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</si>
  <si>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</si>
  <si>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</si>
  <si>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</si>
  <si>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</si>
  <si>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</si>
  <si>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</si>
  <si>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</si>
  <si>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</si>
  <si>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</si>
  <si>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</si>
  <si>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</si>
  <si>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</si>
  <si>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</si>
  <si>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</si>
  <si>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</si>
  <si>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</si>
  <si>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</si>
  <si>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</si>
  <si>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</si>
  <si>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</si>
  <si>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</si>
  <si>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</si>
  <si>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</si>
  <si>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</si>
  <si>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</si>
  <si>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</si>
  <si>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</si>
  <si>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</si>
  <si>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</si>
  <si>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</si>
  <si>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</si>
  <si>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</si>
  <si>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</si>
  <si>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</si>
  <si>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</si>
  <si>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</si>
  <si>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</si>
  <si>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</si>
  <si>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</si>
  <si>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</si>
  <si>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</si>
  <si>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</si>
  <si>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</si>
  <si>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</si>
  <si>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</si>
  <si>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</si>
  <si>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</si>
  <si>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</si>
  <si>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</si>
  <si>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</si>
  <si>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</si>
  <si>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</si>
  <si>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</si>
  <si>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</si>
  <si>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</si>
  <si>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</si>
  <si>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</si>
  <si>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</si>
  <si>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</si>
  <si>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</si>
  <si>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</si>
  <si>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</si>
  <si>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</si>
  <si>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</si>
  <si>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</si>
  <si>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</si>
  <si>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</si>
  <si>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</si>
  <si>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</si>
  <si>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</si>
  <si>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</si>
  <si>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</si>
  <si>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</si>
  <si>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</si>
  <si>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</si>
  <si>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</si>
  <si>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</si>
  <si>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</si>
  <si>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</si>
  <si>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</si>
  <si>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</si>
  <si>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</si>
  <si>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</si>
  <si>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</si>
  <si>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</si>
  <si>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</si>
  <si>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</si>
  <si>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</si>
  <si>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</si>
  <si>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</si>
  <si>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</si>
  <si>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</si>
  <si>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</si>
  <si>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</si>
  <si>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</si>
  <si>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</si>
  <si>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</si>
  <si>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</si>
  <si>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</si>
  <si>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</si>
  <si>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</si>
  <si>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</si>
  <si>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</si>
  <si>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</si>
  <si>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</si>
  <si>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</si>
  <si>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</si>
  <si>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</si>
  <si>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</si>
  <si>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</si>
  <si>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</si>
  <si>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</si>
  <si>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</si>
  <si>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</si>
  <si>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</si>
  <si>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</si>
  <si>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</si>
  <si>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</si>
  <si>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</si>
  <si>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</si>
  <si>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</si>
  <si>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</si>
  <si>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</si>
  <si>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</si>
  <si>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</si>
  <si>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</si>
  <si>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</si>
  <si>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</si>
  <si>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</si>
  <si>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</si>
  <si>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</si>
  <si>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</si>
  <si>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</si>
  <si>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</si>
  <si>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</si>
  <si>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</si>
  <si>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</si>
  <si>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</si>
  <si>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</si>
  <si>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</si>
  <si>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</si>
  <si>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</si>
  <si>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</si>
  <si>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</si>
  <si>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</si>
  <si>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</si>
  <si>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</si>
  <si>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</si>
  <si>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</si>
  <si>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</si>
  <si>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</si>
  <si>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</si>
  <si>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</si>
  <si>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</si>
  <si>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</si>
  <si>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</si>
  <si>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</si>
  <si>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</si>
  <si>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</si>
  <si>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</si>
  <si>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</si>
  <si>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</si>
  <si>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</si>
  <si>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</si>
  <si>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</si>
  <si>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</si>
  <si>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</si>
  <si>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</si>
  <si>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</si>
  <si>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</si>
  <si>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</si>
  <si>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</si>
  <si>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</si>
  <si>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</si>
  <si>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</si>
  <si>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</si>
  <si>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</si>
  <si>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</si>
  <si>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</si>
  <si>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</si>
  <si>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</si>
  <si>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</si>
  <si>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</si>
  <si>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</si>
  <si>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</si>
  <si>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</si>
  <si>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</si>
  <si>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</si>
  <si>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</si>
  <si>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</si>
  <si>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</si>
  <si>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</si>
  <si>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</si>
  <si>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</si>
  <si>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</si>
  <si>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</si>
  <si>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</si>
  <si>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</si>
  <si>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</si>
  <si>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</si>
  <si>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</si>
  <si>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</si>
  <si>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</si>
  <si>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</si>
  <si>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</si>
  <si>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</si>
  <si>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</si>
  <si>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</si>
  <si>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</si>
  <si>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</si>
  <si>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</si>
  <si>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</si>
  <si>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</si>
  <si>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</si>
  <si>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</si>
  <si>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</si>
  <si>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</si>
  <si>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</si>
  <si>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</si>
  <si>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</si>
  <si>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</si>
  <si>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</si>
  <si>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</si>
  <si>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</si>
  <si>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</si>
  <si>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</si>
  <si>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</si>
  <si>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</si>
  <si>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</si>
  <si>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</si>
  <si>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</si>
  <si>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</si>
  <si>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</si>
  <si>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</si>
  <si>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</si>
  <si>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</si>
  <si>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</si>
  <si>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</si>
  <si>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</si>
  <si>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</si>
  <si>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</si>
  <si>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</si>
  <si>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</si>
  <si>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</si>
  <si>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</si>
  <si>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</si>
  <si>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</si>
  <si>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</si>
  <si>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</si>
  <si>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</si>
  <si>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</si>
  <si>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</si>
  <si>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</si>
  <si>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</si>
  <si>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</si>
  <si>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</si>
  <si>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</si>
  <si>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</si>
  <si>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</si>
  <si>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</si>
  <si>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</si>
  <si>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</si>
  <si>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</si>
  <si>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</si>
  <si>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</si>
  <si>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</si>
  <si>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</si>
  <si>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</si>
  <si>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</si>
  <si>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</si>
  <si>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</si>
  <si>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</si>
  <si>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</si>
  <si>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</si>
  <si>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</si>
  <si>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</si>
  <si>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</si>
  <si>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</si>
  <si>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</si>
  <si>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</si>
  <si>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</si>
  <si>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</si>
  <si>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</si>
  <si>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</si>
  <si>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</si>
  <si>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</si>
  <si>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</si>
  <si>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</si>
  <si>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</si>
  <si>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</si>
  <si>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</si>
  <si>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</si>
  <si>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</si>
  <si>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</si>
  <si>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</si>
  <si>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</si>
  <si>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</si>
  <si>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</si>
  <si>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</si>
  <si>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</si>
  <si>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</si>
  <si>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</si>
  <si>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</si>
  <si>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</si>
  <si>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</si>
  <si>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</si>
  <si>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</si>
  <si>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</si>
  <si>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</si>
  <si>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</si>
  <si>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</si>
  <si>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</si>
  <si>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</si>
  <si>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</si>
  <si>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</si>
  <si>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</si>
  <si>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</si>
  <si>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</si>
  <si>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</si>
  <si>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</si>
  <si>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</si>
  <si>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</si>
  <si>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</si>
  <si>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</si>
  <si>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</si>
  <si>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</si>
  <si>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</si>
  <si>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</si>
  <si>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</si>
  <si>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</si>
  <si>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</si>
  <si>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</si>
  <si>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</si>
  <si>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</si>
  <si>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</si>
  <si>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</si>
  <si>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</si>
  <si>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</si>
  <si>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</si>
  <si>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</si>
  <si>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</si>
  <si>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</si>
  <si>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</si>
  <si>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</si>
  <si>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</si>
  <si>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</si>
  <si>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</si>
  <si>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</si>
  <si>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</si>
  <si>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</si>
  <si>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</si>
  <si>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</si>
  <si>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</si>
  <si>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</si>
  <si>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</si>
  <si>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</si>
  <si>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</si>
  <si>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</si>
  <si>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</si>
  <si>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</si>
  <si>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</si>
  <si>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</si>
  <si>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</si>
  <si>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</si>
  <si>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</si>
  <si>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</si>
  <si>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</si>
  <si>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</si>
  <si>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</si>
  <si>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</si>
  <si>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</si>
  <si>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</si>
  <si>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</si>
  <si>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</si>
  <si>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</si>
  <si>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</si>
  <si>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</si>
  <si>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</si>
  <si>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</si>
  <si>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</si>
  <si>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</si>
  <si>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</si>
  <si>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</si>
  <si>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</si>
  <si>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</si>
  <si>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</si>
  <si>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</si>
  <si>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</si>
  <si>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</si>
  <si>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</si>
  <si>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</si>
  <si>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</si>
  <si>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</si>
  <si>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</si>
  <si>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</si>
  <si>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</si>
  <si>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</si>
  <si>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</si>
  <si>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</si>
  <si>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</si>
  <si>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</si>
  <si>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</si>
  <si>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</si>
  <si>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</si>
  <si>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</si>
  <si>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</si>
  <si>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</si>
  <si>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</si>
  <si>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</si>
  <si>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</si>
  <si>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</si>
  <si>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</si>
  <si>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</si>
  <si>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</si>
  <si>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</si>
  <si>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</si>
  <si>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</si>
  <si>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</si>
  <si>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</si>
  <si>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</si>
  <si>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</si>
  <si>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</si>
  <si>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</si>
  <si>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</si>
  <si>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</si>
  <si>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</si>
  <si>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</si>
  <si>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</si>
  <si>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</si>
  <si>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</si>
  <si>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</si>
  <si>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</si>
  <si>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</si>
  <si>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</si>
  <si>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</si>
  <si>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</si>
  <si>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</si>
  <si>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</si>
  <si>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</si>
  <si>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</si>
  <si>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</si>
  <si>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</si>
  <si>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</si>
  <si>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</si>
  <si>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</si>
  <si>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</si>
  <si>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</si>
  <si>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</si>
  <si>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</si>
  <si>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</si>
  <si>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</si>
  <si>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</si>
  <si>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</si>
  <si>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</si>
  <si>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</si>
  <si>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</si>
  <si>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</si>
  <si>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</si>
  <si>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</si>
  <si>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</si>
  <si>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</si>
  <si>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</si>
  <si>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</si>
  <si>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</si>
  <si>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</si>
  <si>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</si>
  <si>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</si>
  <si>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</si>
  <si>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</si>
  <si>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</si>
  <si>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</si>
  <si>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</si>
  <si>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</si>
  <si>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</si>
  <si>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</si>
  <si>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</si>
  <si>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</si>
  <si>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</si>
  <si>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</si>
  <si>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</si>
  <si>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</si>
  <si>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</si>
  <si>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</si>
  <si>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</si>
  <si>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</si>
  <si>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</si>
  <si>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</si>
  <si>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</si>
  <si>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</si>
  <si>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</si>
  <si>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</si>
  <si>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</si>
  <si>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</si>
  <si>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</si>
  <si>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</si>
  <si>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</si>
  <si>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</si>
  <si>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</si>
  <si>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</si>
  <si>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</si>
  <si>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</si>
  <si>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</si>
  <si>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</si>
  <si>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</si>
  <si>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</si>
  <si>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</si>
  <si>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</si>
  <si>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</si>
  <si>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</si>
  <si>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</si>
  <si>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</si>
  <si>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</si>
  <si>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</si>
  <si>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</si>
  <si>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</si>
  <si>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</si>
  <si>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</si>
  <si>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</si>
  <si>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best western ratchada</t>
  </si>
  <si>
    <t xml:space="preserve"> 322 433 ซ. รัชดาภิเษก 3 แขวงดินแดง เขตดินแดง กรุงเทพมหานคร 10400</t>
  </si>
  <si>
    <t>https://maps.app.goo.gl/96u9q52F8H29RVhT8</t>
  </si>
  <si>
    <t xml:space="preserve">คุณกอล์ฟ </t>
  </si>
  <si>
    <t>084-282-6519</t>
  </si>
  <si>
    <t xml:space="preserve">เปิดเคสสำรวจระบบ Cable TV </t>
  </si>
  <si>
    <t>หลังทีวีของทางโรงแรมเป็น lan ใช้กล่อง Ip ทางลูกค้ามีความต้องการเปลี่ยนมาใช้ระบบ RF รับชมเคเบิลทีวีเป็นดิจิตอล</t>
  </si>
  <si>
    <t>HP2025010112</t>
  </si>
  <si>
    <t>30/10/2025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</si>
</sst>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 wrapText="1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672352</xdr:colOff>
      <xdr:row>0</xdr:row>
      <xdr:rowOff>0</xdr:rowOff>
    </xdr:from>
    <xdr:to>
      <xdr:col>11</xdr:col>
      <xdr:colOff>493058</xdr:colOff>
      <xdr:row>20</xdr:row>
      <xdr:rowOff>281915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-160" b="5630"/>
        <a:stretch/>
      </xdr:blipFill>
      <xdr:spPr>
        <a:xfrm>
          <a:off x="2644587" y="0"/>
          <a:ext cx="9206753" cy="6324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96u9q52F8H29RVhT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B10" zoomScale="70" zoomScaleNormal="70" zoomScaleSheetLayoutView="85" workbookViewId="0">
      <selection activeCell="D11" sqref="D11:O11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 t="s">
        <v>561</v>
      </c>
    </row>
    <row r="3" spans="1:15" ht="30">
      <c r="A3" s="182" t="s">
        <v>256</v>
      </c>
      <c r="B3" s="183"/>
      <c r="C3" s="155" t="s">
        <v>520</v>
      </c>
      <c r="D3" s="155"/>
      <c r="E3" s="155"/>
      <c r="F3" s="183" t="s">
        <v>9</v>
      </c>
      <c r="G3" s="183"/>
      <c r="H3" s="156" t="str">
        <f>VLOOKUP(C3,'Ref.3'!C3:D32,2,0)</f>
        <v>Sales Executive</v>
      </c>
      <c r="I3" s="156"/>
      <c r="J3" s="156"/>
      <c r="K3" s="73" t="s">
        <v>248</v>
      </c>
      <c r="L3" s="74" t="str">
        <f>VLOOKUP(C3,'Ref.3'!C3:E32,3,0)</f>
        <v xml:space="preserve">065-2387605 </v>
      </c>
      <c r="M3" s="183" t="s">
        <v>0</v>
      </c>
      <c r="N3" s="183"/>
      <c r="O3" s="75" t="s">
        <v>562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str">
        <f>VLOOKUP(C5,'Ref2'!B4:G31,6,0)</f>
        <v>นายธวัชชัย จันทร์โยธา</v>
      </c>
      <c r="I4" s="156"/>
      <c r="J4" s="156"/>
      <c r="K4" s="73" t="s">
        <v>248</v>
      </c>
      <c r="L4" s="74" t="str">
        <f>VLOOKUP(C5,'Ref2'!B4:H31,7,0)</f>
        <v>086-609 2639</v>
      </c>
      <c r="M4" s="156" t="s">
        <v>421</v>
      </c>
      <c r="N4" s="156"/>
      <c r="O4" s="215"/>
    </row>
    <row r="5" spans="1:15" ht="30">
      <c r="A5" s="76"/>
      <c r="B5" s="73" t="s">
        <v>117</v>
      </c>
      <c r="C5" s="155" t="s">
        <v>158</v>
      </c>
      <c r="D5" s="155"/>
      <c r="E5" s="155"/>
      <c r="F5" s="183" t="s">
        <v>119</v>
      </c>
      <c r="G5" s="183"/>
      <c r="H5" s="156" t="str">
        <f>VLOOKUP(C5,'Ref2'!B4:C31,2,0)</f>
        <v>DD</v>
      </c>
      <c r="I5" s="156"/>
      <c r="J5" s="156"/>
      <c r="K5" s="73" t="s">
        <v>257</v>
      </c>
      <c r="L5" s="74" t="str">
        <f>VLOOKUP(C5,'Ref2'!B4:F31,5,0)</f>
        <v xml:space="preserve">AF </v>
      </c>
      <c r="M5" s="155" t="s">
        <v>143</v>
      </c>
      <c r="N5" s="155"/>
      <c r="O5" s="216"/>
    </row>
    <row r="6" spans="1:15" ht="28.8">
      <c r="A6" s="182" t="s">
        <v>123</v>
      </c>
      <c r="B6" s="183"/>
      <c r="C6" s="156" t="str">
        <f>$C$5</f>
        <v>ดินแดง</v>
      </c>
      <c r="D6" s="156"/>
      <c r="E6" s="156"/>
      <c r="F6" s="183" t="s">
        <v>253</v>
      </c>
      <c r="G6" s="183"/>
      <c r="H6" s="156" t="str">
        <f>VLOOKUP(C5,'Ref2'!B4:C31,2,0)</f>
        <v>DD</v>
      </c>
      <c r="I6" s="156"/>
      <c r="J6" s="156"/>
      <c r="K6" s="73" t="s">
        <v>258</v>
      </c>
      <c r="L6" s="74" t="str">
        <f>VLOOKUP(C5,'Ref2'!B4:D31,3,0)</f>
        <v>A</v>
      </c>
      <c r="M6" s="217" t="str">
        <f>VLOOKUP(M5,'Ref2'!O20:P24,2,0)</f>
        <v>Sales Co-ordinator manager</v>
      </c>
      <c r="N6" s="217"/>
      <c r="O6" s="218"/>
    </row>
    <row r="7" spans="1:15" ht="30.6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1" t="s">
        <v>150</v>
      </c>
      <c r="I7" s="211"/>
      <c r="J7" s="211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554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555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556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557</v>
      </c>
      <c r="E14" s="158"/>
      <c r="F14" s="158"/>
      <c r="G14" s="158"/>
      <c r="H14" s="84" t="s">
        <v>403</v>
      </c>
      <c r="I14" s="221" t="s">
        <v>558</v>
      </c>
      <c r="J14" s="158"/>
      <c r="K14" s="84" t="s">
        <v>404</v>
      </c>
      <c r="L14" s="85"/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1"/>
      <c r="J15" s="158"/>
      <c r="K15" s="84" t="s">
        <v>404</v>
      </c>
      <c r="L15" s="118"/>
      <c r="M15" s="84" t="s">
        <v>408</v>
      </c>
      <c r="N15" s="158"/>
      <c r="O15" s="159"/>
    </row>
    <row r="16" spans="1:15" ht="28.8">
      <c r="A16" s="83">
        <v>6</v>
      </c>
      <c r="B16" s="176" t="s">
        <v>114</v>
      </c>
      <c r="C16" s="176"/>
      <c r="D16" s="212" t="s">
        <v>401</v>
      </c>
      <c r="E16" s="213"/>
      <c r="F16" s="213"/>
      <c r="G16" s="213"/>
      <c r="H16" s="86" t="s">
        <v>410</v>
      </c>
      <c r="I16" s="214"/>
      <c r="J16" s="206"/>
      <c r="K16" s="86" t="s">
        <v>518</v>
      </c>
      <c r="L16" s="87"/>
      <c r="M16" s="86" t="s">
        <v>411</v>
      </c>
      <c r="N16" s="219"/>
      <c r="O16" s="220"/>
    </row>
    <row r="17" spans="1:18" ht="28.8">
      <c r="A17" s="83">
        <v>7</v>
      </c>
      <c r="B17" s="176" t="s">
        <v>409</v>
      </c>
      <c r="C17" s="176"/>
      <c r="D17" s="186"/>
      <c r="E17" s="187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120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5"/>
      <c r="E18" s="206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7" t="s">
        <v>510</v>
      </c>
      <c r="C20" s="177"/>
      <c r="D20" s="208" t="s">
        <v>546</v>
      </c>
      <c r="E20" s="209"/>
      <c r="F20" s="207"/>
      <c r="G20" s="207"/>
      <c r="H20" s="96" t="s">
        <v>284</v>
      </c>
      <c r="I20" s="210"/>
      <c r="J20" s="210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8">
        <v>11</v>
      </c>
      <c r="B21" s="174" t="s">
        <v>369</v>
      </c>
      <c r="C21" s="174"/>
      <c r="D21" s="201" t="s">
        <v>363</v>
      </c>
      <c r="E21" s="201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9"/>
      <c r="B22" s="175"/>
      <c r="C22" s="175"/>
      <c r="D22" s="201" t="s">
        <v>390</v>
      </c>
      <c r="E22" s="201"/>
      <c r="F22" s="178"/>
      <c r="G22" s="178"/>
      <c r="H22" s="101" t="s">
        <v>391</v>
      </c>
      <c r="I22" s="200"/>
      <c r="J22" s="200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2" t="s">
        <v>370</v>
      </c>
      <c r="E26" s="203"/>
      <c r="F26" s="178"/>
      <c r="G26" s="178"/>
      <c r="H26" s="178"/>
      <c r="I26" s="178"/>
      <c r="J26" s="203" t="s">
        <v>371</v>
      </c>
      <c r="K26" s="203"/>
      <c r="L26" s="178"/>
      <c r="M26" s="178"/>
      <c r="N26" s="178"/>
      <c r="O26" s="204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559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97" t="s">
        <v>560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A43B373B-E974-44AC-9574-40BED2AA47EA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B4" zoomScale="85" zoomScaleNormal="85" workbookViewId="0">
      <selection activeCell="S24" sqref="S24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2025-10-30T08:52:42Z</dcterms:modified>
  <cp:category/>
  <cp:contentStatus/>
</cp:coreProperties>
</file>