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HTV สลิล\สัญญา K ต้น\RQF Salil\"/>
    </mc:Choice>
  </mc:AlternateContent>
  <xr:revisionPtr revIDLastSave="0" documentId="13_ncr:1_{62C85FD6-DE49-4C88-AC08-46ACD9FD065F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3896" firstSheet="3" activeTab="3" xr2:uid="{00000000-000D-0000-FFFF-FFFF00000000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<sst xmlns="http://schemas.openxmlformats.org/spreadsheetml/2006/main" count="1082" uniqueCount="564">
  <si>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</si>
  <si>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</si>
  <si>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</si>
  <si>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</si>
  <si>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</si>
  <si>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</si>
  <si>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</si>
  <si>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</si>
  <si>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</si>
  <si>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</si>
  <si>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</si>
  <si>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</si>
  <si>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</si>
  <si>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</si>
  <si>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</si>
  <si>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</si>
  <si>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</si>
  <si>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</si>
  <si>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</si>
  <si>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</si>
  <si>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</si>
  <si>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</si>
  <si>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</si>
  <si>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</si>
  <si>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</si>
  <si>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</si>
  <si>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</si>
  <si>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</si>
  <si>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</si>
  <si>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</si>
  <si>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</si>
  <si>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</si>
  <si>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</si>
  <si>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</si>
  <si>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</si>
  <si>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</si>
  <si>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</si>
  <si>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</si>
  <si>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</si>
  <si>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</si>
  <si>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</si>
  <si>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</si>
  <si>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</si>
  <si>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</si>
  <si>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</si>
  <si>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</si>
  <si>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</si>
  <si>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</si>
  <si>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</si>
  <si>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</si>
  <si>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</si>
  <si>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</si>
  <si>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</si>
  <si>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</si>
  <si>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</si>
  <si>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</si>
  <si>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</si>
  <si>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</si>
  <si>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</si>
  <si>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</si>
  <si>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</si>
  <si>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</si>
  <si>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</si>
  <si>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</si>
  <si>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</si>
  <si>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</si>
  <si>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</si>
  <si>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</si>
  <si>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</si>
  <si>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</si>
  <si>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</si>
  <si>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</si>
  <si>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</si>
  <si>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</si>
  <si>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</si>
  <si>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</si>
  <si>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</si>
  <si>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</si>
  <si>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</si>
  <si>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</si>
  <si>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</si>
  <si>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</si>
  <si>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</si>
  <si>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</si>
  <si>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</si>
  <si>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</si>
  <si>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</si>
  <si>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</si>
  <si>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</si>
  <si>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</si>
  <si>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</si>
  <si>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</si>
  <si>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</si>
  <si>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</si>
  <si>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</si>
  <si>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</si>
  <si>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</si>
  <si>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</si>
  <si>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</si>
  <si>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</si>
  <si>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</si>
  <si>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</si>
  <si>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</si>
  <si>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</si>
  <si>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</si>
  <si>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</si>
  <si>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</si>
  <si>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</si>
  <si>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</si>
  <si>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</si>
  <si>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</si>
  <si>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</si>
  <si>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</si>
  <si>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</si>
  <si>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</si>
  <si>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</si>
  <si>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</si>
  <si>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</si>
  <si>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</si>
  <si>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</si>
  <si>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</si>
  <si>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</si>
  <si>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</si>
  <si>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</si>
  <si>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</si>
  <si>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</si>
  <si>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</si>
  <si>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</si>
  <si>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</si>
  <si>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</si>
  <si>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</si>
  <si>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</si>
  <si>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</si>
  <si>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</si>
  <si>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</si>
  <si>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</si>
  <si>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</si>
  <si>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</si>
  <si>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</si>
  <si>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</si>
  <si>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</si>
  <si>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</si>
  <si>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</si>
  <si>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</si>
  <si>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</si>
  <si>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</si>
  <si>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</si>
  <si>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</si>
  <si>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</si>
  <si>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</si>
  <si>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</si>
  <si>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</si>
  <si>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</si>
  <si>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</si>
  <si>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</si>
  <si>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</si>
  <si>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</si>
  <si>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</si>
  <si>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</si>
  <si>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</si>
  <si>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</si>
  <si>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</si>
  <si>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</si>
  <si>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</si>
  <si>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</si>
  <si>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</si>
  <si>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</si>
  <si>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</si>
  <si>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</si>
  <si>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</si>
  <si>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</si>
  <si>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</si>
  <si>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</si>
  <si>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</si>
  <si>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</si>
  <si>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</si>
  <si>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</si>
  <si>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</si>
  <si>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</si>
  <si>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</si>
  <si>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</si>
  <si>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</si>
  <si>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</si>
  <si>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</si>
  <si>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</si>
  <si>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</si>
  <si>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</si>
  <si>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</si>
  <si>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</si>
  <si>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</si>
  <si>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</si>
  <si>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</si>
  <si>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</si>
  <si>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</si>
  <si>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</si>
  <si>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</si>
  <si>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</si>
  <si>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</si>
  <si>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</si>
  <si>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</si>
  <si>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</si>
  <si>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</si>
  <si>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</si>
  <si>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</si>
  <si>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</si>
  <si>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</si>
  <si>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</si>
  <si>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</si>
  <si>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</si>
  <si>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</si>
  <si>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</si>
  <si>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</si>
  <si>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</si>
  <si>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</si>
  <si>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</si>
  <si>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</si>
  <si>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</si>
  <si>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</si>
  <si>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</si>
  <si>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</si>
  <si>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</si>
  <si>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</si>
  <si>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</si>
  <si>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</si>
  <si>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</si>
  <si>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</si>
  <si>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</si>
  <si>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</si>
  <si>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</si>
  <si>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</si>
  <si>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</si>
  <si>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</si>
  <si>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</si>
  <si>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</si>
  <si>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</si>
  <si>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</si>
  <si>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</si>
  <si>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</si>
  <si>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</si>
  <si>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</si>
  <si>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</si>
  <si>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</si>
  <si>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</si>
  <si>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</si>
  <si>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</si>
  <si>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</si>
  <si>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</si>
  <si>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</si>
  <si>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</si>
  <si>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</si>
  <si>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</si>
  <si>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</si>
  <si>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</si>
  <si>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</si>
  <si>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</si>
  <si>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</si>
  <si>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</si>
  <si>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</si>
  <si>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</si>
  <si>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</si>
  <si>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</si>
  <si>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</si>
  <si>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</si>
  <si>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</si>
  <si>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</si>
  <si>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</si>
  <si>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</si>
  <si>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</si>
  <si>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</si>
  <si>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</si>
  <si>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</si>
  <si>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</si>
  <si>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</si>
  <si>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</si>
  <si>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</si>
  <si>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</si>
  <si>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</si>
  <si>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</si>
  <si>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</si>
  <si>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</si>
  <si>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</si>
  <si>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</si>
  <si>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</si>
  <si>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</si>
  <si>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</si>
  <si>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</si>
  <si>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</si>
  <si>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</si>
  <si>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</si>
  <si>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</si>
  <si>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</si>
  <si>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</si>
  <si>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</si>
  <si>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</si>
  <si>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</si>
  <si>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</si>
  <si>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</si>
  <si>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</si>
  <si>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</si>
  <si>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</si>
  <si>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</si>
  <si>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</si>
  <si>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</si>
  <si>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</si>
  <si>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</si>
  <si>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</si>
  <si>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</si>
  <si>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</si>
  <si>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</si>
  <si>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</si>
  <si>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</si>
  <si>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</si>
  <si>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</si>
  <si>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</si>
  <si>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</si>
  <si>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</si>
  <si>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</si>
  <si>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</si>
  <si>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</si>
  <si>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</si>
  <si>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</si>
  <si>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</si>
  <si>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</si>
  <si>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</si>
  <si>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</si>
  <si>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</si>
  <si>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</si>
  <si>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</si>
  <si>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</si>
  <si>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</si>
  <si>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</si>
  <si>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</si>
  <si>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</si>
  <si>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</si>
  <si>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</si>
  <si>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</si>
  <si>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</si>
  <si>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</si>
  <si>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</si>
  <si>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</si>
  <si>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</si>
  <si>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</si>
  <si>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</si>
  <si>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</si>
  <si>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</si>
  <si>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</si>
  <si>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</si>
  <si>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</si>
  <si>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</si>
  <si>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</si>
  <si>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</si>
  <si>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</si>
  <si>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</si>
  <si>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</si>
  <si>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</si>
  <si>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</si>
  <si>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</si>
  <si>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</si>
  <si>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</si>
  <si>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</si>
  <si>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</si>
  <si>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</si>
  <si>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</si>
  <si>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</si>
  <si>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</si>
  <si>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</si>
  <si>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</si>
  <si>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</si>
  <si>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</si>
  <si>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</si>
  <si>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</si>
  <si>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</si>
  <si>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</si>
  <si>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</si>
  <si>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</si>
  <si>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</si>
  <si>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</si>
  <si>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</si>
  <si>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</si>
  <si>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</si>
  <si>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</si>
  <si>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</si>
  <si>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</si>
  <si>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</si>
  <si>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</si>
  <si>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</si>
  <si>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</si>
  <si>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</si>
  <si>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</si>
  <si>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</si>
  <si>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</si>
  <si>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</si>
  <si>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</si>
  <si>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</si>
  <si>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</si>
  <si>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</si>
  <si>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</si>
  <si>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</si>
  <si>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</si>
  <si>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</si>
  <si>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</si>
  <si>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</si>
  <si>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</si>
  <si>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</si>
  <si>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</si>
  <si>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</si>
  <si>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</si>
  <si>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</si>
  <si>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</si>
  <si>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</si>
  <si>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</si>
  <si>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</si>
  <si>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</si>
  <si>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</si>
  <si>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</si>
  <si>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</si>
  <si>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</si>
  <si>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</si>
  <si>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</si>
  <si>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</si>
  <si>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</si>
  <si>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</si>
  <si>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</si>
  <si>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</si>
  <si>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</si>
  <si>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</si>
  <si>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</si>
  <si>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</si>
  <si>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</si>
  <si>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</si>
  <si>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</si>
  <si>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</si>
  <si>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</si>
  <si>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</si>
  <si>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</si>
  <si>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</si>
  <si>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</si>
  <si>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</si>
  <si>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</si>
  <si>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</si>
  <si>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</si>
  <si>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</si>
  <si>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</si>
  <si>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</si>
  <si>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</si>
  <si>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</si>
  <si>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</si>
  <si>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</si>
  <si>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</si>
  <si>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</si>
  <si>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</si>
  <si>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</si>
  <si>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</si>
  <si>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</si>
  <si>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</si>
  <si>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</si>
  <si>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</si>
  <si>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</si>
  <si>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</si>
  <si>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</si>
  <si>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</si>
  <si>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</si>
  <si>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</si>
  <si>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</si>
  <si>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</si>
  <si>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</si>
  <si>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</si>
  <si>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</si>
  <si>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</si>
  <si>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</si>
  <si>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</si>
  <si>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</si>
  <si>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</si>
  <si>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</si>
  <si>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</si>
  <si>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</si>
  <si>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</si>
  <si>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</si>
  <si>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</si>
  <si>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</si>
  <si>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</si>
  <si>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</si>
  <si>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</si>
  <si>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</si>
  <si>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</si>
  <si>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</si>
  <si>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</si>
  <si>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</si>
  <si>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</si>
  <si>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</si>
  <si>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</si>
  <si>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</si>
  <si>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</si>
  <si>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</si>
  <si>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</si>
  <si>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</si>
  <si>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</si>
  <si>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</si>
  <si>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</si>
  <si>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</si>
  <si>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</si>
  <si>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</si>
  <si>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</si>
  <si>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</si>
  <si>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</si>
  <si>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</si>
  <si>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</si>
  <si>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</si>
  <si>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</si>
  <si>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</si>
  <si>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</si>
  <si>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</si>
  <si>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</si>
  <si>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</si>
  <si>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</si>
  <si>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</si>
  <si>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</si>
  <si>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</si>
  <si>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</si>
  <si>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</si>
  <si>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</si>
  <si>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</si>
  <si>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</si>
  <si>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</si>
  <si>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</si>
  <si>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</si>
  <si>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</si>
  <si>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</si>
  <si>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</si>
  <si>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</si>
  <si>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</si>
  <si>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</si>
  <si>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</si>
  <si>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</si>
  <si>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</si>
  <si>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</si>
  <si>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</si>
  <si>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</si>
  <si>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</si>
  <si>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</si>
  <si>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</si>
  <si>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</si>
  <si>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</si>
  <si>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</si>
  <si>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</si>
  <si>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</si>
  <si>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</si>
  <si>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</si>
  <si>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</si>
  <si>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</si>
  <si>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</si>
  <si>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</si>
  <si>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</si>
  <si>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</si>
  <si>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</si>
  <si>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</si>
  <si>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ผู้จักการแผนกไอที</t>
  </si>
  <si>
    <t>ห้อง       207</t>
  </si>
  <si>
    <t>คุณต้น สิทธิเดช</t>
  </si>
  <si>
    <t>093 239 5999</t>
  </si>
  <si>
    <t>หมายเหตุ   สำรวจระบบ Digital tv  ในโครงการ</t>
  </si>
  <si>
    <t>ลา เปอติต สลิล สุขุมวิท 8</t>
  </si>
  <si>
    <t>50, 50/1 ซ. สุขุมวิท 8 แขวงคลองเตย Klongtoey กรุงเทพมหานคร 10110</t>
  </si>
  <si>
    <t>https://maps.app.goo.gl/DUNeaKZBNLUVbsa47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</si>
</sst>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DUNeaKZBNLUVbsa4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1875" defaultRowHeight="19.8"/>
  <cols>
    <col min="1" max="1" width="9.21875" style="1"/>
    <col min="2" max="2" width="15.21875" style="1" customWidth="1"/>
    <col min="3" max="3" width="17.77734375" style="1" customWidth="1"/>
    <col min="4" max="4" width="26.44140625" style="1" customWidth="1"/>
    <col min="5" max="5" width="45.77734375" style="1" bestFit="1" customWidth="1"/>
    <col min="6" max="6" width="46.5546875" style="1" bestFit="1" customWidth="1"/>
    <col min="7" max="7" width="13.21875" style="1" customWidth="1"/>
    <col min="8" max="8" width="17.21875" style="1" customWidth="1"/>
    <col min="9" max="9" width="12.44140625" style="1" customWidth="1"/>
    <col min="10" max="10" width="12.88671875" style="1" bestFit="1" customWidth="1"/>
    <col min="11" max="16384" width="9.2187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5"/>
  <sheetViews>
    <sheetView topLeftCell="M1" zoomScale="68" zoomScaleNormal="80" workbookViewId="0">
      <selection activeCell="O3" sqref="O3:U25"/>
    </sheetView>
  </sheetViews>
  <sheetFormatPr defaultColWidth="8.77734375" defaultRowHeight="14.4"/>
  <cols>
    <col min="1" max="1" width="1.77734375" customWidth="1"/>
    <col min="2" max="2" width="18" customWidth="1"/>
    <col min="3" max="5" width="14.21875" customWidth="1"/>
    <col min="6" max="6" width="16.44140625" customWidth="1"/>
    <col min="7" max="7" width="25.7773437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21875" customWidth="1"/>
    <col min="18" max="18" width="28.77734375" bestFit="1" customWidth="1"/>
    <col min="19" max="19" width="31.88671875" bestFit="1" customWidth="1"/>
    <col min="20" max="20" width="20.21875" customWidth="1"/>
    <col min="21" max="21" width="15" bestFit="1" customWidth="1"/>
    <col min="23" max="23" width="23.21875" customWidth="1"/>
    <col min="24" max="24" width="9.88671875" customWidth="1"/>
    <col min="26" max="26" width="19.21875" style="13" customWidth="1"/>
    <col min="28" max="28" width="16.44140625" customWidth="1"/>
    <col min="29" max="29" width="13.109375" style="9" customWidth="1"/>
    <col min="30" max="30" width="8.7773437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550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555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549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553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552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554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551</v>
      </c>
    </row>
  </sheetData>
  <phoneticPr fontId="2" type="noConversion"/>
  <hyperlinks>
    <hyperlink ref="S10" r:id="rId1" xr:uid="{00000000-0004-0000-0100-000000000000}"/>
    <hyperlink ref="R10" r:id="rId2" display="Narain_p@cabletv.co.th" xr:uid="{00000000-0004-0000-0100-000001000000}"/>
    <hyperlink ref="S3" r:id="rId3" xr:uid="{00000000-0004-0000-0100-000002000000}"/>
    <hyperlink ref="R3" r:id="rId4" display="tawat_m@cabletv.co.th" xr:uid="{00000000-0004-0000-0100-000003000000}"/>
    <hyperlink ref="R8" r:id="rId5" xr:uid="{00000000-0004-0000-0100-000004000000}"/>
    <hyperlink ref="S8" r:id="rId6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77734375" customWidth="1"/>
    <col min="7" max="7" width="29.109375" customWidth="1"/>
    <col min="8" max="8" width="16.21875" customWidth="1"/>
    <col min="9" max="9" width="15.21875" customWidth="1"/>
    <col min="10" max="10" width="8.88671875" hidden="1" customWidth="1"/>
    <col min="11" max="11" width="27.5546875" customWidth="1"/>
    <col min="12" max="12" width="3.77734375" bestFit="1" customWidth="1"/>
    <col min="14" max="14" width="18.77734375" bestFit="1" customWidth="1"/>
    <col min="16" max="16" width="6" customWidth="1"/>
    <col min="17" max="17" width="8.5546875" bestFit="1" customWidth="1"/>
    <col min="18" max="18" width="5.77734375" bestFit="1" customWidth="1"/>
    <col min="19" max="19" width="13.21875" bestFit="1" customWidth="1"/>
    <col min="23" max="23" width="13.21875" bestFit="1" customWidth="1"/>
    <col min="24" max="24" width="14.5546875" bestFit="1" customWidth="1"/>
    <col min="25" max="25" width="23.88671875" bestFit="1" customWidth="1"/>
    <col min="26" max="26" width="15.2187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550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549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00000000-0004-0000-0200-000000000000}"/>
    <hyperlink ref="F10" r:id="rId2" display="Narain_p@cabletv.co.th" xr:uid="{00000000-0004-0000-0200-000001000000}"/>
    <hyperlink ref="G3" r:id="rId3" xr:uid="{00000000-0004-0000-0200-000002000000}"/>
    <hyperlink ref="F3" r:id="rId4" display="tawat_m@cabletv.co.th" xr:uid="{00000000-0004-0000-0200-000003000000}"/>
    <hyperlink ref="F8" r:id="rId5" xr:uid="{00000000-0004-0000-0200-000004000000}"/>
    <hyperlink ref="G8" r:id="rId6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36"/>
  <sheetViews>
    <sheetView tabSelected="1" zoomScale="87" zoomScaleNormal="87" zoomScaleSheetLayoutView="85" workbookViewId="0">
      <selection activeCell="F1" sqref="F1:J1"/>
    </sheetView>
  </sheetViews>
  <sheetFormatPr defaultColWidth="9.2187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77734375" style="20" customWidth="1"/>
    <col min="10" max="10" width="8.21875" style="20" customWidth="1"/>
    <col min="11" max="11" width="23.88671875" style="20" customWidth="1"/>
    <col min="12" max="12" width="23.21875" style="20" customWidth="1"/>
    <col min="13" max="13" width="17.109375" style="20" customWidth="1"/>
    <col min="14" max="14" width="17" style="20" customWidth="1"/>
    <col min="15" max="15" width="25.21875" style="20" customWidth="1"/>
    <col min="16" max="16" width="5.109375" style="9" customWidth="1"/>
    <col min="17" max="18" width="5.44140625" style="9" customWidth="1"/>
    <col min="19" max="19" width="5.21875" style="9" customWidth="1"/>
    <col min="20" max="23" width="5.44140625" style="9" customWidth="1"/>
    <col min="24" max="24" width="5" style="9" customWidth="1"/>
    <col min="25" max="27" width="8.77734375" style="9" customWidth="1"/>
    <col min="28" max="16384" width="9.21875" style="9"/>
  </cols>
  <sheetData>
    <row r="1" spans="1:15" s="30" customFormat="1" ht="32.4" customHeight="1">
      <c r="A1" s="190"/>
      <c r="B1" s="191"/>
      <c r="C1" s="191"/>
      <c r="D1" s="191"/>
      <c r="E1" s="191"/>
      <c r="F1" s="189" t="s">
        <v>259</v>
      </c>
      <c r="G1" s="189"/>
      <c r="H1" s="189"/>
      <c r="I1" s="189"/>
      <c r="J1" s="189"/>
      <c r="K1" s="191"/>
      <c r="L1" s="191"/>
      <c r="M1" s="191"/>
      <c r="N1" s="191"/>
      <c r="O1" s="192"/>
    </row>
    <row r="2" spans="1:15" ht="30">
      <c r="A2" s="168" t="s">
        <v>121</v>
      </c>
      <c r="B2" s="130"/>
      <c r="C2" s="133" t="s">
        <v>5</v>
      </c>
      <c r="D2" s="133"/>
      <c r="E2" s="133"/>
      <c r="F2" s="130" t="s">
        <v>146</v>
      </c>
      <c r="G2" s="130"/>
      <c r="H2" s="133" t="s">
        <v>28</v>
      </c>
      <c r="I2" s="133"/>
      <c r="J2" s="133"/>
      <c r="K2" s="133"/>
      <c r="L2" s="133"/>
      <c r="M2" s="130" t="s">
        <v>249</v>
      </c>
      <c r="N2" s="130"/>
      <c r="O2" s="61" t="s">
        <v>122</v>
      </c>
    </row>
    <row r="3" spans="1:15" ht="30">
      <c r="A3" s="168" t="s">
        <v>256</v>
      </c>
      <c r="B3" s="130"/>
      <c r="C3" s="133" t="s">
        <v>129</v>
      </c>
      <c r="D3" s="133"/>
      <c r="E3" s="133"/>
      <c r="F3" s="130" t="s">
        <v>9</v>
      </c>
      <c r="G3" s="130"/>
      <c r="H3" s="131" t="str">
        <f>VLOOKUP(C3,'Ref.3'!C3:D32,2,0)</f>
        <v>Sales Assistant Manager</v>
      </c>
      <c r="I3" s="131"/>
      <c r="J3" s="131"/>
      <c r="K3" s="62" t="s">
        <v>248</v>
      </c>
      <c r="L3" s="63" t="str">
        <f>VLOOKUP(C3,'Ref.3'!C3:E32,3,0)</f>
        <v>065-238-7603</v>
      </c>
      <c r="M3" s="130" t="s">
        <v>0</v>
      </c>
      <c r="N3" s="130"/>
      <c r="O3" s="64">
        <v>244010</v>
      </c>
    </row>
    <row r="4" spans="1:15" ht="30">
      <c r="A4" s="168" t="s">
        <v>250</v>
      </c>
      <c r="B4" s="130"/>
      <c r="C4" s="133" t="s">
        <v>12</v>
      </c>
      <c r="D4" s="133"/>
      <c r="E4" s="133"/>
      <c r="F4" s="130" t="s">
        <v>252</v>
      </c>
      <c r="G4" s="130"/>
      <c r="H4" s="131" t="str">
        <f>VLOOKUP(C5,'Ref2'!B4:G31,6,0)</f>
        <v>นายมานพ เป่าไม้</v>
      </c>
      <c r="I4" s="131"/>
      <c r="J4" s="131"/>
      <c r="K4" s="62" t="s">
        <v>248</v>
      </c>
      <c r="L4" s="63" t="str">
        <f>VLOOKUP(C5,'Ref2'!B4:H31,7,0)</f>
        <v>089-495-3695</v>
      </c>
      <c r="M4" s="131" t="s">
        <v>421</v>
      </c>
      <c r="N4" s="131"/>
      <c r="O4" s="132"/>
    </row>
    <row r="5" spans="1:15" ht="30">
      <c r="A5" s="65"/>
      <c r="B5" s="62" t="s">
        <v>117</v>
      </c>
      <c r="C5" s="133" t="s">
        <v>185</v>
      </c>
      <c r="D5" s="133"/>
      <c r="E5" s="133"/>
      <c r="F5" s="130" t="s">
        <v>119</v>
      </c>
      <c r="G5" s="130"/>
      <c r="H5" s="131" t="str">
        <f>VLOOKUP(C5,'Ref2'!B4:C31,2,0)</f>
        <v>LK</v>
      </c>
      <c r="I5" s="131"/>
      <c r="J5" s="131"/>
      <c r="K5" s="62" t="s">
        <v>257</v>
      </c>
      <c r="L5" s="63" t="str">
        <f>VLOOKUP(C5,'Ref2'!B4:F31,5,0)</f>
        <v>C</v>
      </c>
      <c r="M5" s="133" t="s">
        <v>143</v>
      </c>
      <c r="N5" s="133"/>
      <c r="O5" s="134"/>
    </row>
    <row r="6" spans="1:15" ht="28.8">
      <c r="A6" s="168" t="s">
        <v>123</v>
      </c>
      <c r="B6" s="130"/>
      <c r="C6" s="131" t="str">
        <f>$C$5</f>
        <v>สุขุมวิท</v>
      </c>
      <c r="D6" s="131"/>
      <c r="E6" s="131"/>
      <c r="F6" s="130" t="s">
        <v>253</v>
      </c>
      <c r="G6" s="130"/>
      <c r="H6" s="131" t="str">
        <f>VLOOKUP(C5,'Ref2'!B4:C31,2,0)</f>
        <v>LK</v>
      </c>
      <c r="I6" s="131"/>
      <c r="J6" s="131"/>
      <c r="K6" s="62" t="s">
        <v>258</v>
      </c>
      <c r="L6" s="63" t="str">
        <f>VLOOKUP(C5,'Ref2'!B4:D31,3,0)</f>
        <v>C</v>
      </c>
      <c r="M6" s="135" t="str">
        <f>VLOOKUP(M5,'Ref2'!O20:P24,2,0)</f>
        <v>Sales Co-ordinator manager</v>
      </c>
      <c r="N6" s="135"/>
      <c r="O6" s="136"/>
    </row>
    <row r="7" spans="1:15" ht="30.6" thickBot="1">
      <c r="A7" s="170" t="s">
        <v>255</v>
      </c>
      <c r="B7" s="171"/>
      <c r="C7" s="174" t="s">
        <v>236</v>
      </c>
      <c r="D7" s="174"/>
      <c r="E7" s="174"/>
      <c r="F7" s="171" t="s">
        <v>147</v>
      </c>
      <c r="G7" s="171"/>
      <c r="H7" s="143" t="s">
        <v>150</v>
      </c>
      <c r="I7" s="143"/>
      <c r="J7" s="143"/>
      <c r="K7" s="66" t="s">
        <v>283</v>
      </c>
      <c r="L7" s="174"/>
      <c r="M7" s="174"/>
      <c r="N7" s="174"/>
      <c r="O7" s="204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5" t="s">
        <v>3</v>
      </c>
      <c r="C10" s="175"/>
      <c r="D10" s="200" t="s">
        <v>4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2"/>
    </row>
    <row r="11" spans="1:15" ht="26.25" customHeight="1">
      <c r="A11" s="71">
        <v>1</v>
      </c>
      <c r="B11" s="187" t="s">
        <v>8</v>
      </c>
      <c r="C11" s="188"/>
      <c r="D11" s="205" t="s">
        <v>561</v>
      </c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7"/>
    </row>
    <row r="12" spans="1:15" ht="33.75" customHeight="1">
      <c r="A12" s="72">
        <v>2</v>
      </c>
      <c r="B12" s="172" t="s">
        <v>251</v>
      </c>
      <c r="C12" s="173"/>
      <c r="D12" s="203" t="s">
        <v>562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8"/>
    </row>
    <row r="13" spans="1:15" ht="31.5" customHeight="1">
      <c r="A13" s="72">
        <v>3</v>
      </c>
      <c r="B13" s="172" t="s">
        <v>94</v>
      </c>
      <c r="C13" s="173"/>
      <c r="D13" s="184" t="s">
        <v>563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6"/>
    </row>
    <row r="14" spans="1:15" ht="33" customHeight="1">
      <c r="A14" s="72">
        <v>4</v>
      </c>
      <c r="B14" s="172" t="s">
        <v>405</v>
      </c>
      <c r="C14" s="173"/>
      <c r="D14" s="124" t="s">
        <v>558</v>
      </c>
      <c r="E14" s="125"/>
      <c r="F14" s="125"/>
      <c r="G14" s="125"/>
      <c r="H14" s="73" t="s">
        <v>403</v>
      </c>
      <c r="I14" s="129" t="s">
        <v>559</v>
      </c>
      <c r="J14" s="125"/>
      <c r="K14" s="73" t="s">
        <v>404</v>
      </c>
      <c r="L14" s="74" t="s">
        <v>556</v>
      </c>
      <c r="M14" s="73" t="s">
        <v>408</v>
      </c>
      <c r="N14" s="125" t="s">
        <v>545</v>
      </c>
      <c r="O14" s="128"/>
    </row>
    <row r="15" spans="1:15" ht="28.8">
      <c r="A15" s="72">
        <v>5</v>
      </c>
      <c r="B15" s="172" t="s">
        <v>406</v>
      </c>
      <c r="C15" s="173"/>
      <c r="D15" s="124"/>
      <c r="E15" s="125"/>
      <c r="F15" s="125"/>
      <c r="G15" s="125"/>
      <c r="H15" s="73" t="s">
        <v>403</v>
      </c>
      <c r="I15" s="129" t="s">
        <v>544</v>
      </c>
      <c r="J15" s="125"/>
      <c r="K15" s="73" t="s">
        <v>404</v>
      </c>
      <c r="L15" s="74" t="s">
        <v>544</v>
      </c>
      <c r="M15" s="73" t="s">
        <v>408</v>
      </c>
      <c r="N15" s="125" t="s">
        <v>545</v>
      </c>
      <c r="O15" s="128"/>
    </row>
    <row r="16" spans="1:15" ht="28.8">
      <c r="A16" s="72">
        <v>6</v>
      </c>
      <c r="B16" s="169" t="s">
        <v>114</v>
      </c>
      <c r="C16" s="169"/>
      <c r="D16" s="144" t="s">
        <v>401</v>
      </c>
      <c r="E16" s="145"/>
      <c r="F16" s="145"/>
      <c r="G16" s="145"/>
      <c r="H16" s="75" t="s">
        <v>410</v>
      </c>
      <c r="I16" s="146"/>
      <c r="J16" s="138"/>
      <c r="K16" s="75" t="s">
        <v>518</v>
      </c>
      <c r="L16" s="76"/>
      <c r="M16" s="75" t="s">
        <v>411</v>
      </c>
      <c r="N16" s="126"/>
      <c r="O16" s="127"/>
    </row>
    <row r="17" spans="1:18" ht="28.8">
      <c r="A17" s="72">
        <v>7</v>
      </c>
      <c r="B17" s="169" t="s">
        <v>409</v>
      </c>
      <c r="C17" s="169"/>
      <c r="D17" s="176" t="s">
        <v>544</v>
      </c>
      <c r="E17" s="177"/>
      <c r="F17" s="77" t="s">
        <v>511</v>
      </c>
      <c r="G17" s="77"/>
      <c r="H17" s="79" t="s">
        <v>544</v>
      </c>
      <c r="I17" s="77" t="s">
        <v>512</v>
      </c>
      <c r="J17" s="78"/>
      <c r="K17" s="79" t="s">
        <v>544</v>
      </c>
      <c r="L17" s="77" t="s">
        <v>513</v>
      </c>
      <c r="M17" s="77"/>
      <c r="N17" s="80" t="s">
        <v>544</v>
      </c>
      <c r="O17" s="81" t="s">
        <v>557</v>
      </c>
      <c r="P17" s="31"/>
    </row>
    <row r="18" spans="1:18" ht="28.8">
      <c r="A18" s="72">
        <v>8</v>
      </c>
      <c r="B18" s="169" t="s">
        <v>340</v>
      </c>
      <c r="C18" s="169"/>
      <c r="D18" s="137" t="s">
        <v>544</v>
      </c>
      <c r="E18" s="138"/>
      <c r="F18" s="77" t="s">
        <v>511</v>
      </c>
      <c r="G18" s="77"/>
      <c r="H18" s="80" t="s">
        <v>544</v>
      </c>
      <c r="I18" s="77" t="s">
        <v>512</v>
      </c>
      <c r="J18" s="77"/>
      <c r="K18" s="80" t="s">
        <v>544</v>
      </c>
      <c r="L18" s="77" t="s">
        <v>513</v>
      </c>
      <c r="M18" s="77"/>
      <c r="N18" s="79" t="s">
        <v>544</v>
      </c>
      <c r="O18" s="81" t="s">
        <v>254</v>
      </c>
      <c r="P18" s="31"/>
    </row>
    <row r="19" spans="1:18" ht="28.8">
      <c r="A19" s="72">
        <v>9</v>
      </c>
      <c r="B19" s="169" t="s">
        <v>11</v>
      </c>
      <c r="C19" s="169"/>
      <c r="D19" s="198"/>
      <c r="E19" s="199"/>
      <c r="F19" s="149"/>
      <c r="G19" s="149"/>
      <c r="H19" s="149"/>
      <c r="I19" s="182" t="s">
        <v>514</v>
      </c>
      <c r="J19" s="183"/>
      <c r="K19" s="82"/>
      <c r="L19" s="193"/>
      <c r="M19" s="193"/>
      <c r="N19" s="193"/>
      <c r="O19" s="83" t="s">
        <v>515</v>
      </c>
    </row>
    <row r="20" spans="1:18" ht="29.4" thickBot="1">
      <c r="A20" s="84">
        <v>10</v>
      </c>
      <c r="B20" s="180" t="s">
        <v>510</v>
      </c>
      <c r="C20" s="180"/>
      <c r="D20" s="140" t="s">
        <v>548</v>
      </c>
      <c r="E20" s="141"/>
      <c r="F20" s="139"/>
      <c r="G20" s="139"/>
      <c r="H20" s="85" t="s">
        <v>284</v>
      </c>
      <c r="I20" s="142"/>
      <c r="J20" s="142"/>
      <c r="K20" s="86" t="s">
        <v>285</v>
      </c>
      <c r="L20" s="181"/>
      <c r="M20" s="181"/>
      <c r="N20" s="85" t="s">
        <v>286</v>
      </c>
      <c r="O20" s="87"/>
      <c r="R20" s="32"/>
    </row>
    <row r="21" spans="1:18" ht="28.8">
      <c r="A21" s="153">
        <v>11</v>
      </c>
      <c r="B21" s="178" t="s">
        <v>369</v>
      </c>
      <c r="C21" s="178"/>
      <c r="D21" s="156" t="s">
        <v>363</v>
      </c>
      <c r="E21" s="156"/>
      <c r="F21" s="151" t="s">
        <v>407</v>
      </c>
      <c r="G21" s="151"/>
      <c r="H21" s="88" t="s">
        <v>373</v>
      </c>
      <c r="I21" s="151"/>
      <c r="J21" s="151"/>
      <c r="K21" s="88" t="s">
        <v>364</v>
      </c>
      <c r="L21" s="151"/>
      <c r="M21" s="151"/>
      <c r="N21" s="88" t="s">
        <v>366</v>
      </c>
      <c r="O21" s="89"/>
    </row>
    <row r="22" spans="1:18" ht="28.8">
      <c r="A22" s="154"/>
      <c r="B22" s="179"/>
      <c r="C22" s="179"/>
      <c r="D22" s="156" t="s">
        <v>390</v>
      </c>
      <c r="E22" s="156"/>
      <c r="F22" s="149"/>
      <c r="G22" s="149"/>
      <c r="H22" s="90" t="s">
        <v>391</v>
      </c>
      <c r="I22" s="155"/>
      <c r="J22" s="155"/>
      <c r="K22" s="91"/>
      <c r="L22" s="91"/>
      <c r="M22" s="91"/>
      <c r="N22" s="91"/>
      <c r="O22" s="92"/>
    </row>
    <row r="23" spans="1:18" ht="28.8">
      <c r="A23" s="93">
        <v>12</v>
      </c>
      <c r="B23" s="159" t="s">
        <v>367</v>
      </c>
      <c r="C23" s="159"/>
      <c r="D23" s="90">
        <v>1</v>
      </c>
      <c r="E23" s="151" t="s">
        <v>397</v>
      </c>
      <c r="F23" s="151"/>
      <c r="G23" s="90">
        <v>2</v>
      </c>
      <c r="H23" s="151" t="s">
        <v>398</v>
      </c>
      <c r="I23" s="151"/>
      <c r="J23" s="90">
        <v>3</v>
      </c>
      <c r="K23" s="151" t="s">
        <v>400</v>
      </c>
      <c r="L23" s="151"/>
      <c r="M23" s="94">
        <v>4</v>
      </c>
      <c r="N23" s="151" t="s">
        <v>399</v>
      </c>
      <c r="O23" s="152"/>
    </row>
    <row r="24" spans="1:18" ht="28.8">
      <c r="A24" s="93">
        <v>13</v>
      </c>
      <c r="B24" s="95" t="s">
        <v>365</v>
      </c>
      <c r="C24" s="95"/>
      <c r="D24" s="90">
        <v>1</v>
      </c>
      <c r="E24" s="151" t="s">
        <v>394</v>
      </c>
      <c r="F24" s="151"/>
      <c r="G24" s="90">
        <v>2</v>
      </c>
      <c r="H24" s="151" t="s">
        <v>395</v>
      </c>
      <c r="I24" s="151"/>
      <c r="J24" s="90">
        <v>3</v>
      </c>
      <c r="K24" s="151" t="s">
        <v>396</v>
      </c>
      <c r="L24" s="151"/>
      <c r="M24" s="94">
        <v>4</v>
      </c>
      <c r="N24" s="151"/>
      <c r="O24" s="152"/>
    </row>
    <row r="25" spans="1:18" ht="28.8">
      <c r="A25" s="93">
        <v>14</v>
      </c>
      <c r="B25" s="95" t="s">
        <v>368</v>
      </c>
      <c r="C25" s="95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2"/>
    </row>
    <row r="26" spans="1:18" ht="28.8">
      <c r="A26" s="93">
        <v>15</v>
      </c>
      <c r="B26" s="159" t="s">
        <v>372</v>
      </c>
      <c r="C26" s="159"/>
      <c r="D26" s="147" t="s">
        <v>370</v>
      </c>
      <c r="E26" s="148"/>
      <c r="F26" s="149"/>
      <c r="G26" s="149"/>
      <c r="H26" s="149"/>
      <c r="I26" s="149"/>
      <c r="J26" s="148" t="s">
        <v>371</v>
      </c>
      <c r="K26" s="148"/>
      <c r="L26" s="149"/>
      <c r="M26" s="149"/>
      <c r="N26" s="149"/>
      <c r="O26" s="150"/>
    </row>
    <row r="27" spans="1:18" ht="28.8">
      <c r="A27" s="93">
        <v>16</v>
      </c>
      <c r="B27" s="159" t="s">
        <v>99</v>
      </c>
      <c r="C27" s="159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7"/>
    </row>
    <row r="28" spans="1:18" ht="30">
      <c r="A28" s="157">
        <v>17</v>
      </c>
      <c r="B28" s="160" t="s">
        <v>96</v>
      </c>
      <c r="C28" s="161"/>
      <c r="D28" s="96" t="s">
        <v>310</v>
      </c>
      <c r="E28" s="166" t="s">
        <v>560</v>
      </c>
      <c r="F28" s="166"/>
      <c r="G28" s="166"/>
      <c r="H28" s="166"/>
      <c r="I28" s="166"/>
      <c r="J28" s="166"/>
      <c r="K28" s="166"/>
      <c r="L28" s="166"/>
      <c r="M28" s="166"/>
      <c r="N28" s="166"/>
      <c r="O28" s="167"/>
    </row>
    <row r="29" spans="1:18" ht="30">
      <c r="A29" s="157"/>
      <c r="B29" s="162"/>
      <c r="C29" s="163"/>
      <c r="D29" s="96" t="s">
        <v>311</v>
      </c>
      <c r="E29" s="166">
        <v>1</v>
      </c>
      <c r="F29" s="166"/>
      <c r="G29" s="166"/>
      <c r="H29" s="166"/>
      <c r="I29" s="166"/>
      <c r="J29" s="166"/>
      <c r="K29" s="166"/>
      <c r="L29" s="166"/>
      <c r="M29" s="166"/>
      <c r="N29" s="166"/>
      <c r="O29" s="167"/>
    </row>
    <row r="30" spans="1:18" ht="30">
      <c r="A30" s="157"/>
      <c r="B30" s="162"/>
      <c r="C30" s="163"/>
      <c r="D30" s="96" t="s">
        <v>312</v>
      </c>
      <c r="E30" s="166">
        <v>2</v>
      </c>
      <c r="F30" s="166"/>
      <c r="G30" s="166"/>
      <c r="H30" s="166"/>
      <c r="I30" s="166"/>
      <c r="J30" s="166"/>
      <c r="K30" s="166"/>
      <c r="L30" s="166"/>
      <c r="M30" s="166"/>
      <c r="N30" s="166"/>
      <c r="O30" s="167"/>
    </row>
    <row r="31" spans="1:18" ht="30">
      <c r="A31" s="157"/>
      <c r="B31" s="162"/>
      <c r="C31" s="163"/>
      <c r="D31" s="96" t="s">
        <v>313</v>
      </c>
      <c r="E31" s="166">
        <v>3</v>
      </c>
      <c r="F31" s="166"/>
      <c r="G31" s="166"/>
      <c r="H31" s="166"/>
      <c r="I31" s="166"/>
      <c r="J31" s="166"/>
      <c r="K31" s="166"/>
      <c r="L31" s="166"/>
      <c r="M31" s="166"/>
      <c r="N31" s="166"/>
      <c r="O31" s="167"/>
    </row>
    <row r="32" spans="1:18" ht="30.6" thickBot="1">
      <c r="A32" s="158"/>
      <c r="B32" s="164"/>
      <c r="C32" s="165"/>
      <c r="D32" s="97" t="s">
        <v>546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5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9E4D2736-2E94-4C1C-B4B9-DEE3D72132A0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300-000000000000}">
          <x14:formula1>
            <xm:f>'Ref.3'!$S$3:$S$24</xm:f>
          </x14:formula1>
          <xm:sqref>O20 L20</xm:sqref>
        </x14:dataValidation>
        <x14:dataValidation type="list" allowBlank="1" showInputMessage="1" showErrorMessage="1" xr:uid="{00000000-0002-0000-0300-000001000000}">
          <x14:formula1>
            <xm:f>'Ref.3'!$A$4:$A$22</xm:f>
          </x14:formula1>
          <xm:sqref>C4:E4</xm:sqref>
        </x14:dataValidation>
        <x14:dataValidation type="list" allowBlank="1" showInputMessage="1" showErrorMessage="1" xr:uid="{00000000-0002-0000-0300-000002000000}">
          <x14:formula1>
            <xm:f>'Ref2'!$Z$3:$Z$17</xm:f>
          </x14:formula1>
          <xm:sqref>C7:E7</xm:sqref>
        </x14:dataValidation>
        <x14:dataValidation type="list" allowBlank="1" showInputMessage="1" showErrorMessage="1" xr:uid="{00000000-0002-0000-0300-000003000000}">
          <x14:formula1>
            <xm:f>'Ref.1'!$C$2:$C$15</xm:f>
          </x14:formula1>
          <xm:sqref>C2:E2</xm:sqref>
        </x14:dataValidation>
        <x14:dataValidation type="list" allowBlank="1" showInputMessage="1" showErrorMessage="1" xr:uid="{00000000-0002-0000-0300-000004000000}">
          <x14:formula1>
            <xm:f>'Ref.1'!$K$2:$K$13</xm:f>
          </x14:formula1>
          <xm:sqref>L21</xm:sqref>
        </x14:dataValidation>
        <x14:dataValidation type="list" allowBlank="1" showInputMessage="1" showErrorMessage="1" xr:uid="{00000000-0002-0000-0300-000005000000}">
          <x14:formula1>
            <xm:f>'Ref.3'!$U$3:$U$8</xm:f>
          </x14:formula1>
          <xm:sqref>I21</xm:sqref>
        </x14:dataValidation>
        <x14:dataValidation type="list" allowBlank="1" showInputMessage="1" showErrorMessage="1" xr:uid="{00000000-0002-0000-0300-000006000000}">
          <x14:formula1>
            <xm:f>'Ref.3'!$V$3:$V$8</xm:f>
          </x14:formula1>
          <xm:sqref>O21</xm:sqref>
        </x14:dataValidation>
        <x14:dataValidation type="list" allowBlank="1" showInputMessage="1" showErrorMessage="1" xr:uid="{00000000-0002-0000-0300-000007000000}">
          <x14:formula1>
            <xm:f>'Ref.3'!$W$3:$W$6</xm:f>
          </x14:formula1>
          <xm:sqref>F22</xm:sqref>
        </x14:dataValidation>
        <x14:dataValidation type="list" allowBlank="1" showInputMessage="1" showErrorMessage="1" xr:uid="{00000000-0002-0000-0300-000008000000}">
          <x14:formula1>
            <xm:f>'Ref.3'!$X$3:$X$9</xm:f>
          </x14:formula1>
          <xm:sqref>I22</xm:sqref>
        </x14:dataValidation>
        <x14:dataValidation type="list" allowBlank="1" showInputMessage="1" showErrorMessage="1" xr:uid="{00000000-0002-0000-0300-000009000000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00000000-0002-0000-0300-00000A000000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00000000-0002-0000-0300-00000B000000}">
          <x14:formula1>
            <xm:f>'Ref.1'!$F$8:$F$21</xm:f>
          </x14:formula1>
          <xm:sqref>D16:G16</xm:sqref>
        </x14:dataValidation>
        <x14:dataValidation type="list" allowBlank="1" showInputMessage="1" showErrorMessage="1" xr:uid="{00000000-0002-0000-0300-00000C000000}">
          <x14:formula1>
            <xm:f>'Ref.3'!$K$3:$K$7</xm:f>
          </x14:formula1>
          <xm:sqref>H7:J7</xm:sqref>
        </x14:dataValidation>
        <x14:dataValidation type="list" allowBlank="1" showInputMessage="1" showErrorMessage="1" xr:uid="{00000000-0002-0000-0300-00000D000000}">
          <x14:formula1>
            <xm:f>'Ref.1'!$L$2:$L$4</xm:f>
          </x14:formula1>
          <xm:sqref>I19:J19 O19</xm:sqref>
        </x14:dataValidation>
        <x14:dataValidation type="list" allowBlank="1" showInputMessage="1" showErrorMessage="1" xr:uid="{00000000-0002-0000-0300-00000E000000}">
          <x14:formula1>
            <xm:f>'Ref2'!#REF!</xm:f>
          </x14:formula1>
          <xm:sqref>M5:O5</xm:sqref>
        </x14:dataValidation>
        <x14:dataValidation type="list" allowBlank="1" showInputMessage="1" showErrorMessage="1" xr:uid="{00000000-0002-0000-0300-00000F000000}">
          <x14:formula1>
            <xm:f>'Ref2'!$O$3:$O$25</xm:f>
          </x14:formula1>
          <xm:sqref>C3:E3</xm:sqref>
        </x14:dataValidation>
        <x14:dataValidation type="list" allowBlank="1" showInputMessage="1" showErrorMessage="1" xr:uid="{00000000-0002-0000-0300-000010000000}">
          <x14:formula1>
            <xm:f>'Ref2'!$L$4:$L$45</xm:f>
          </x14:formula1>
          <xm:sqref>H2:L2</xm:sqref>
        </x14:dataValidation>
        <x14:dataValidation type="list" allowBlank="1" showInputMessage="1" showErrorMessage="1" xr:uid="{00000000-0002-0000-0300-000011000000}">
          <x14:formula1>
            <xm:f>'Ref2'!$B$4:$B$44</xm:f>
          </x14:formula1>
          <xm:sqref>C5:E5</xm:sqref>
        </x14:dataValidation>
        <x14:dataValidation type="list" allowBlank="1" showInputMessage="1" showErrorMessage="1" xr:uid="{00000000-0002-0000-0300-00001200000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G28"/>
  <sheetViews>
    <sheetView zoomScale="85" zoomScaleNormal="85" workbookViewId="0">
      <selection activeCell="H15" sqref="H15"/>
    </sheetView>
  </sheetViews>
  <sheetFormatPr defaultColWidth="9.21875" defaultRowHeight="19.8"/>
  <cols>
    <col min="1" max="1" width="9.21875" style="2"/>
    <col min="2" max="2" width="19.44140625" style="2" customWidth="1"/>
    <col min="3" max="3" width="32.44140625" style="1" customWidth="1"/>
    <col min="4" max="4" width="21.21875" style="2" customWidth="1"/>
    <col min="5" max="5" width="27.44140625" style="2" customWidth="1"/>
    <col min="6" max="16384" width="9.2187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547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00000000-0002-0000-0400-00000000000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InputMessage="1" showErrorMessage="1" xr:uid="{00000000-0002-0000-0400-000002000000}">
          <x14:formula1>
            <xm:f>'Ref.1'!$E$2:$E$6</xm:f>
          </x14:formula1>
          <xm:sqref>C4</xm:sqref>
        </x14:dataValidation>
        <x14:dataValidation type="list" allowBlank="1" showInputMessage="1" showErrorMessage="1" xr:uid="{00000000-0002-0000-0400-000003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tanyatanya</cp:lastModifiedBy>
  <cp:revision/>
  <cp:lastPrinted>2023-02-01T08:08:35Z</cp:lastPrinted>
  <dcterms:created xsi:type="dcterms:W3CDTF">2021-08-27T09:25:32Z</dcterms:created>
  <dcterms:modified xsi:type="dcterms:W3CDTF">2025-07-04T08:00:45Z</dcterms:modified>
  <cp:category/>
  <cp:contentStatus/>
</cp:coreProperties>
</file>