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5\คลินิกแพทย์เพชรบุรี บ้าน Owner โรงแรม 4M Pratu Nam Hotel\"/>
    </mc:Choice>
  </mc:AlternateContent>
  <xr:revisionPtr revIDLastSave="0" documentId="8_{BFE9E0AB-C004-4E89-BE11-2B4020D38EBD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<sst xmlns="http://schemas.openxmlformats.org/spreadsheetml/2006/main" count="1072" uniqueCount="563">
  <si>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</si>
  <si>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</si>
  <si>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</si>
  <si>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</si>
  <si>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</si>
  <si>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</si>
  <si>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</si>
  <si>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</si>
  <si>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</si>
  <si>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</si>
  <si>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</si>
  <si>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</si>
  <si>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</si>
  <si>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</si>
  <si>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</si>
  <si>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</si>
  <si>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</si>
  <si>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</si>
  <si>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</si>
  <si>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</si>
  <si>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</si>
  <si>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</si>
  <si>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</si>
  <si>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</si>
  <si>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</si>
  <si>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</si>
  <si>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</si>
  <si>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</si>
  <si>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</si>
  <si>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</si>
  <si>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</si>
  <si>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</si>
  <si>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</si>
  <si>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</si>
  <si>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</si>
  <si>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</si>
  <si>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</si>
  <si>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</si>
  <si>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</si>
  <si>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</si>
  <si>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</si>
  <si>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</si>
  <si>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</si>
  <si>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</si>
  <si>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</si>
  <si>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</si>
  <si>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</si>
  <si>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</si>
  <si>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</si>
  <si>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</si>
  <si>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</si>
  <si>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</si>
  <si>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</si>
  <si>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</si>
  <si>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</si>
  <si>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</si>
  <si>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</si>
  <si>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</si>
  <si>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</si>
  <si>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</si>
  <si>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</si>
  <si>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</si>
  <si>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</si>
  <si>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</si>
  <si>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</si>
  <si>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</si>
  <si>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</si>
  <si>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</si>
  <si>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</si>
  <si>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</si>
  <si>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</si>
  <si>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</si>
  <si>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</si>
  <si>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</si>
  <si>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</si>
  <si>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</si>
  <si>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</si>
  <si>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</si>
  <si>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</si>
  <si>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</si>
  <si>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</si>
  <si>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</si>
  <si>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</si>
  <si>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</si>
  <si>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</si>
  <si>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</si>
  <si>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</si>
  <si>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</si>
  <si>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</si>
  <si>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</si>
  <si>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</si>
  <si>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</si>
  <si>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</si>
  <si>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</si>
  <si>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</si>
  <si>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</si>
  <si>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</si>
  <si>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</si>
  <si>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</si>
  <si>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</si>
  <si>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</si>
  <si>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</si>
  <si>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</si>
  <si>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</si>
  <si>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</si>
  <si>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</si>
  <si>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</si>
  <si>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</si>
  <si>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</si>
  <si>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</si>
  <si>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</si>
  <si>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</si>
  <si>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</si>
  <si>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</si>
  <si>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</si>
  <si>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</si>
  <si>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</si>
  <si>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</si>
  <si>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</si>
  <si>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</si>
  <si>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</si>
  <si>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</si>
  <si>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</si>
  <si>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</si>
  <si>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</si>
  <si>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</si>
  <si>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</si>
  <si>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</si>
  <si>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</si>
  <si>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</si>
  <si>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</si>
  <si>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</si>
  <si>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</si>
  <si>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</si>
  <si>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</si>
  <si>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</si>
  <si>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</si>
  <si>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</si>
  <si>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</si>
  <si>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</si>
  <si>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</si>
  <si>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</si>
  <si>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</si>
  <si>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</si>
  <si>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</si>
  <si>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</si>
  <si>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</si>
  <si>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</si>
  <si>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</si>
  <si>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</si>
  <si>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</si>
  <si>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</si>
  <si>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</si>
  <si>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</si>
  <si>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</si>
  <si>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</si>
  <si>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</si>
  <si>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</si>
  <si>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</si>
  <si>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</si>
  <si>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</si>
  <si>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</si>
  <si>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</si>
  <si>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</si>
  <si>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</si>
  <si>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</si>
  <si>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</si>
  <si>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</si>
  <si>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</si>
  <si>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</si>
  <si>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</si>
  <si>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</si>
  <si>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</si>
  <si>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</si>
  <si>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</si>
  <si>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</si>
  <si>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</si>
  <si>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</si>
  <si>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</si>
  <si>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</si>
  <si>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</si>
  <si>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</si>
  <si>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</si>
  <si>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</si>
  <si>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</si>
  <si>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</si>
  <si>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</si>
  <si>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</si>
  <si>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</si>
  <si>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</si>
  <si>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</si>
  <si>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</si>
  <si>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</si>
  <si>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</si>
  <si>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</si>
  <si>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</si>
  <si>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</si>
  <si>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</si>
  <si>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</si>
  <si>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</si>
  <si>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</si>
  <si>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</si>
  <si>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</si>
  <si>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</si>
  <si>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</si>
  <si>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</si>
  <si>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</si>
  <si>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</si>
  <si>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</si>
  <si>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</si>
  <si>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</si>
  <si>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</si>
  <si>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</si>
  <si>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</si>
  <si>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</si>
  <si>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</si>
  <si>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</si>
  <si>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</si>
  <si>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</si>
  <si>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</si>
  <si>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</si>
  <si>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</si>
  <si>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</si>
  <si>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</si>
  <si>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</si>
  <si>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</si>
  <si>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</si>
  <si>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</si>
  <si>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</si>
  <si>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</si>
  <si>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</si>
  <si>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</si>
  <si>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</si>
  <si>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</si>
  <si>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</si>
  <si>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</si>
  <si>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</si>
  <si>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</si>
  <si>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</si>
  <si>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</si>
  <si>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</si>
  <si>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</si>
  <si>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</si>
  <si>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</si>
  <si>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</si>
  <si>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</si>
  <si>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</si>
  <si>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</si>
  <si>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</si>
  <si>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</si>
  <si>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</si>
  <si>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</si>
  <si>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</si>
  <si>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</si>
  <si>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</si>
  <si>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</si>
  <si>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</si>
  <si>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</si>
  <si>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</si>
  <si>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</si>
  <si>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</si>
  <si>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</si>
  <si>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</si>
  <si>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</si>
  <si>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</si>
  <si>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</si>
  <si>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</si>
  <si>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</si>
  <si>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</si>
  <si>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</si>
  <si>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</si>
  <si>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</si>
  <si>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</si>
  <si>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</si>
  <si>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</si>
  <si>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</si>
  <si>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</si>
  <si>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</si>
  <si>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</si>
  <si>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</si>
  <si>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</si>
  <si>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</si>
  <si>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</si>
  <si>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</si>
  <si>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</si>
  <si>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</si>
  <si>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</si>
  <si>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</si>
  <si>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</si>
  <si>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</si>
  <si>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</si>
  <si>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</si>
  <si>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</si>
  <si>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</si>
  <si>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</si>
  <si>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</si>
  <si>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</si>
  <si>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</si>
  <si>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</si>
  <si>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</si>
  <si>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</si>
  <si>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</si>
  <si>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</si>
  <si>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</si>
  <si>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</si>
  <si>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</si>
  <si>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</si>
  <si>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</si>
  <si>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</si>
  <si>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</si>
  <si>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</si>
  <si>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</si>
  <si>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</si>
  <si>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</si>
  <si>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</si>
  <si>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</si>
  <si>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</si>
  <si>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</si>
  <si>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</si>
  <si>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</si>
  <si>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</si>
  <si>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</si>
  <si>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</si>
  <si>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</si>
  <si>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</si>
  <si>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</si>
  <si>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</si>
  <si>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</si>
  <si>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</si>
  <si>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</si>
  <si>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</si>
  <si>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</si>
  <si>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</si>
  <si>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</si>
  <si>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</si>
  <si>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</si>
  <si>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</si>
  <si>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</si>
  <si>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</si>
  <si>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</si>
  <si>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</si>
  <si>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</si>
  <si>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</si>
  <si>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</si>
  <si>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</si>
  <si>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</si>
  <si>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</si>
  <si>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</si>
  <si>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</si>
  <si>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</si>
  <si>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</si>
  <si>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</si>
  <si>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</si>
  <si>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</si>
  <si>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</si>
  <si>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</si>
  <si>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</si>
  <si>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</si>
  <si>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</si>
  <si>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</si>
  <si>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</si>
  <si>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</si>
  <si>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</si>
  <si>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</si>
  <si>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</si>
  <si>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</si>
  <si>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</si>
  <si>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</si>
  <si>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</si>
  <si>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</si>
  <si>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</si>
  <si>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</si>
  <si>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</si>
  <si>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</si>
  <si>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</si>
  <si>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</si>
  <si>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</si>
  <si>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</si>
  <si>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</si>
  <si>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</si>
  <si>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</si>
  <si>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</si>
  <si>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</si>
  <si>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</si>
  <si>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</si>
  <si>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</si>
  <si>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</si>
  <si>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</si>
  <si>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</si>
  <si>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</si>
  <si>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</si>
  <si>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</si>
  <si>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</si>
  <si>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</si>
  <si>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</si>
  <si>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</si>
  <si>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</si>
  <si>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</si>
  <si>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</si>
  <si>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</si>
  <si>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</si>
  <si>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</si>
  <si>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</si>
  <si>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</si>
  <si>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</si>
  <si>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</si>
  <si>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</si>
  <si>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</si>
  <si>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</si>
  <si>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</si>
  <si>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</si>
  <si>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</si>
  <si>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</si>
  <si>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</si>
  <si>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</si>
  <si>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</si>
  <si>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</si>
  <si>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</si>
  <si>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</si>
  <si>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</si>
  <si>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</si>
  <si>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</si>
  <si>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</si>
  <si>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</si>
  <si>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</si>
  <si>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</si>
  <si>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</si>
  <si>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</si>
  <si>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</si>
  <si>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</si>
  <si>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</si>
  <si>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</si>
  <si>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</si>
  <si>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</si>
  <si>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</si>
  <si>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</si>
  <si>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</si>
  <si>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</si>
  <si>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</si>
  <si>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</si>
  <si>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</si>
  <si>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</si>
  <si>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</si>
  <si>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</si>
  <si>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</si>
  <si>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</si>
  <si>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</si>
  <si>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</si>
  <si>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</si>
  <si>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</si>
  <si>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</si>
  <si>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</si>
  <si>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</si>
  <si>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</si>
  <si>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</si>
  <si>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</si>
  <si>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</si>
  <si>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</si>
  <si>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</si>
  <si>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</si>
  <si>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</si>
  <si>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</si>
  <si>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</si>
  <si>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</si>
  <si>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</si>
  <si>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</si>
  <si>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</si>
  <si>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</si>
  <si>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</si>
  <si>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</si>
  <si>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</si>
  <si>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</si>
  <si>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</si>
  <si>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</si>
  <si>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</si>
  <si>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</si>
  <si>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</si>
  <si>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</si>
  <si>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</si>
  <si>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</si>
  <si>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</si>
  <si>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</si>
  <si>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</si>
  <si>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</si>
  <si>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</si>
  <si>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</si>
  <si>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</si>
  <si>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</si>
  <si>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</si>
  <si>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</si>
  <si>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</si>
  <si>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</si>
  <si>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</si>
  <si>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</si>
  <si>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</si>
  <si>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</si>
  <si>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</si>
  <si>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</si>
  <si>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</si>
  <si>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</si>
  <si>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</si>
  <si>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</si>
  <si>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</si>
  <si>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</si>
  <si>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</si>
  <si>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</si>
  <si>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</si>
  <si>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</si>
  <si>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</si>
  <si>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</si>
  <si>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</si>
  <si>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</si>
  <si>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</si>
  <si>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</si>
  <si>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</si>
  <si>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</si>
  <si>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</si>
  <si>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</si>
  <si>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</si>
  <si>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</si>
  <si>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</si>
  <si>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</si>
  <si>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</si>
  <si>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</si>
  <si>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</si>
  <si>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</si>
  <si>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</si>
  <si>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</si>
  <si>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</si>
  <si>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</si>
  <si>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</si>
  <si>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</si>
  <si>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</si>
  <si>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</si>
  <si>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</si>
  <si>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</si>
  <si>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</si>
  <si>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</si>
  <si>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</si>
  <si>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</si>
  <si>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</si>
  <si>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</si>
  <si>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</si>
  <si>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</si>
  <si>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</si>
  <si>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</si>
  <si>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</si>
  <si>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</si>
  <si>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</si>
  <si>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</si>
  <si>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</si>
  <si>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</si>
  <si>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</si>
  <si>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</si>
  <si>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</si>
  <si>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เจ้าของ</t>
  </si>
  <si>
    <t xml:space="preserve">คุณติ่ง </t>
  </si>
  <si>
    <t>081 699 0116</t>
  </si>
  <si>
    <t xml:space="preserve">สำรวจแนวสายและอุปกรณ์ติดตั้ง บ้าน Owner </t>
  </si>
  <si>
    <t>https://maps.app.goo.gl/oBm8pdxDdDUyvDkG8</t>
  </si>
  <si>
    <t>บ้าน owner โรงแรม 4m</t>
  </si>
  <si>
    <t>QG3P+CJ4 กรุงเทพมหานคร</t>
  </si>
  <si>
    <t>HP2025006064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</si>
</sst>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6" fillId="0" borderId="30" xfId="0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359664</xdr:colOff>
      <xdr:row>34</xdr:row>
      <xdr:rowOff>170164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D159FEC-5C98-D66F-F386-152CD182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oBm8pdxDdDUyvDkG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8" t="s">
        <v>121</v>
      </c>
      <c r="B2" s="169"/>
      <c r="C2" s="142" t="s">
        <v>5</v>
      </c>
      <c r="D2" s="142"/>
      <c r="E2" s="142"/>
      <c r="F2" s="169" t="s">
        <v>146</v>
      </c>
      <c r="G2" s="169"/>
      <c r="H2" s="142" t="s">
        <v>18</v>
      </c>
      <c r="I2" s="142"/>
      <c r="J2" s="142"/>
      <c r="K2" s="142"/>
      <c r="L2" s="142"/>
      <c r="M2" s="169" t="s">
        <v>249</v>
      </c>
      <c r="N2" s="169"/>
      <c r="O2" s="61" t="s">
        <v>562</v>
      </c>
    </row>
    <row r="3" spans="1:15" ht="30">
      <c r="A3" s="168" t="s">
        <v>256</v>
      </c>
      <c r="B3" s="169"/>
      <c r="C3" s="142" t="s">
        <v>422</v>
      </c>
      <c r="D3" s="142"/>
      <c r="E3" s="142"/>
      <c r="F3" s="169" t="s">
        <v>9</v>
      </c>
      <c r="G3" s="169"/>
      <c r="H3" s="143" t="str">
        <f>VLOOKUP(C3,'Ref.3'!C3:D32,2,0)</f>
        <v>Sales Executive</v>
      </c>
      <c r="I3" s="143"/>
      <c r="J3" s="143"/>
      <c r="K3" s="62" t="s">
        <v>248</v>
      </c>
      <c r="L3" s="63" t="str">
        <f>VLOOKUP(C3,'Ref.3'!C3:E32,3,0)</f>
        <v>061-421-0333</v>
      </c>
      <c r="M3" s="169" t="s">
        <v>0</v>
      </c>
      <c r="N3" s="169"/>
      <c r="O3" s="64">
        <v>244145</v>
      </c>
    </row>
    <row r="4" spans="1:15" ht="30">
      <c r="A4" s="168" t="s">
        <v>250</v>
      </c>
      <c r="B4" s="169"/>
      <c r="C4" s="142" t="s">
        <v>12</v>
      </c>
      <c r="D4" s="142"/>
      <c r="E4" s="142"/>
      <c r="F4" s="169" t="s">
        <v>252</v>
      </c>
      <c r="G4" s="169"/>
      <c r="H4" s="143" t="str">
        <f>VLOOKUP(C5,'Ref2'!B4:G31,6,0)</f>
        <v>นายมานพ เป่าไม้</v>
      </c>
      <c r="I4" s="143"/>
      <c r="J4" s="143"/>
      <c r="K4" s="62" t="s">
        <v>248</v>
      </c>
      <c r="L4" s="63" t="str">
        <f>VLOOKUP(C5,'Ref2'!B4:H31,7,0)</f>
        <v>089-495-3695</v>
      </c>
      <c r="M4" s="143" t="s">
        <v>421</v>
      </c>
      <c r="N4" s="143"/>
      <c r="O4" s="200"/>
    </row>
    <row r="5" spans="1:15" ht="30">
      <c r="A5" s="65"/>
      <c r="B5" s="62" t="s">
        <v>117</v>
      </c>
      <c r="C5" s="142" t="s">
        <v>173</v>
      </c>
      <c r="D5" s="142"/>
      <c r="E5" s="142"/>
      <c r="F5" s="169" t="s">
        <v>119</v>
      </c>
      <c r="G5" s="169"/>
      <c r="H5" s="143" t="str">
        <f>VLOOKUP(C5,'Ref2'!B4:C31,2,0)</f>
        <v>RN</v>
      </c>
      <c r="I5" s="143"/>
      <c r="J5" s="143"/>
      <c r="K5" s="62" t="s">
        <v>257</v>
      </c>
      <c r="L5" s="63" t="str">
        <f>VLOOKUP(C5,'Ref2'!B4:F31,5,0)</f>
        <v>C</v>
      </c>
      <c r="M5" s="142" t="s">
        <v>143</v>
      </c>
      <c r="N5" s="142"/>
      <c r="O5" s="201"/>
    </row>
    <row r="6" spans="1:15" ht="28.8">
      <c r="A6" s="168" t="s">
        <v>123</v>
      </c>
      <c r="B6" s="169"/>
      <c r="C6" s="143" t="str">
        <f>$C$5</f>
        <v>รางน้ำ</v>
      </c>
      <c r="D6" s="143"/>
      <c r="E6" s="143"/>
      <c r="F6" s="169" t="s">
        <v>253</v>
      </c>
      <c r="G6" s="169"/>
      <c r="H6" s="143" t="str">
        <f>VLOOKUP(C5,'Ref2'!B4:C31,2,0)</f>
        <v>RN</v>
      </c>
      <c r="I6" s="143"/>
      <c r="J6" s="143"/>
      <c r="K6" s="62" t="s">
        <v>258</v>
      </c>
      <c r="L6" s="63" t="str">
        <f>VLOOKUP(C5,'Ref2'!B4:D31,3,0)</f>
        <v>B</v>
      </c>
      <c r="M6" s="202" t="str">
        <f>VLOOKUP(M5,'Ref2'!O20:P24,2,0)</f>
        <v>Sales Co-ordinator manager</v>
      </c>
      <c r="N6" s="202"/>
      <c r="O6" s="203"/>
    </row>
    <row r="7" spans="1:15" ht="30.6" thickBot="1">
      <c r="A7" s="170" t="s">
        <v>255</v>
      </c>
      <c r="B7" s="158"/>
      <c r="C7" s="147" t="s">
        <v>554</v>
      </c>
      <c r="D7" s="147"/>
      <c r="E7" s="147"/>
      <c r="F7" s="158" t="s">
        <v>147</v>
      </c>
      <c r="G7" s="158"/>
      <c r="H7" s="196" t="s">
        <v>148</v>
      </c>
      <c r="I7" s="196"/>
      <c r="J7" s="196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1" t="s">
        <v>3</v>
      </c>
      <c r="C10" s="171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6" t="s">
        <v>8</v>
      </c>
      <c r="C11" s="157"/>
      <c r="D11" s="207" t="s">
        <v>560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33.75" customHeight="1">
      <c r="A12" s="72">
        <v>2</v>
      </c>
      <c r="B12" s="149" t="s">
        <v>251</v>
      </c>
      <c r="C12" s="150"/>
      <c r="D12" s="144" t="s">
        <v>561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3" t="s">
        <v>559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5"/>
    </row>
    <row r="14" spans="1:15" ht="33" customHeight="1">
      <c r="A14" s="72">
        <v>4</v>
      </c>
      <c r="B14" s="149" t="s">
        <v>405</v>
      </c>
      <c r="C14" s="150"/>
      <c r="D14" s="174" t="s">
        <v>556</v>
      </c>
      <c r="E14" s="145"/>
      <c r="F14" s="145"/>
      <c r="G14" s="145"/>
      <c r="H14" s="73" t="s">
        <v>403</v>
      </c>
      <c r="I14" s="206" t="s">
        <v>557</v>
      </c>
      <c r="J14" s="145"/>
      <c r="K14" s="73" t="s">
        <v>404</v>
      </c>
      <c r="L14" s="74" t="s">
        <v>555</v>
      </c>
      <c r="M14" s="73" t="s">
        <v>408</v>
      </c>
      <c r="N14" s="145" t="s">
        <v>544</v>
      </c>
      <c r="O14" s="146"/>
    </row>
    <row r="15" spans="1:15" ht="28.8">
      <c r="A15" s="72">
        <v>5</v>
      </c>
      <c r="B15" s="149" t="s">
        <v>406</v>
      </c>
      <c r="C15" s="150"/>
      <c r="D15" s="174"/>
      <c r="E15" s="145"/>
      <c r="F15" s="145"/>
      <c r="G15" s="145"/>
      <c r="H15" s="73" t="s">
        <v>403</v>
      </c>
      <c r="I15" s="206"/>
      <c r="J15" s="145"/>
      <c r="K15" s="73" t="s">
        <v>404</v>
      </c>
      <c r="L15" s="74"/>
      <c r="M15" s="73" t="s">
        <v>408</v>
      </c>
      <c r="N15" s="145" t="s">
        <v>544</v>
      </c>
      <c r="O15" s="146"/>
    </row>
    <row r="16" spans="1:15" ht="28.8">
      <c r="A16" s="72">
        <v>6</v>
      </c>
      <c r="B16" s="162" t="s">
        <v>114</v>
      </c>
      <c r="C16" s="162"/>
      <c r="D16" s="197" t="s">
        <v>427</v>
      </c>
      <c r="E16" s="198"/>
      <c r="F16" s="198"/>
      <c r="G16" s="198"/>
      <c r="H16" s="75" t="s">
        <v>410</v>
      </c>
      <c r="I16" s="199"/>
      <c r="J16" s="191"/>
      <c r="K16" s="75" t="s">
        <v>518</v>
      </c>
      <c r="L16" s="76"/>
      <c r="M16" s="75" t="s">
        <v>411</v>
      </c>
      <c r="N16" s="204"/>
      <c r="O16" s="205"/>
    </row>
    <row r="17" spans="1:18" ht="28.8">
      <c r="A17" s="72">
        <v>7</v>
      </c>
      <c r="B17" s="162" t="s">
        <v>409</v>
      </c>
      <c r="C17" s="162"/>
      <c r="D17" s="172">
        <v>1</v>
      </c>
      <c r="E17" s="173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/>
      <c r="O17" s="81" t="s">
        <v>254</v>
      </c>
      <c r="P17" s="31"/>
    </row>
    <row r="18" spans="1:18" ht="28.8">
      <c r="A18" s="72">
        <v>8</v>
      </c>
      <c r="B18" s="162" t="s">
        <v>340</v>
      </c>
      <c r="C18" s="162"/>
      <c r="D18" s="190"/>
      <c r="E18" s="191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2" t="s">
        <v>11</v>
      </c>
      <c r="C19" s="162"/>
      <c r="D19" s="135"/>
      <c r="E19" s="136"/>
      <c r="F19" s="164"/>
      <c r="G19" s="164"/>
      <c r="H19" s="164"/>
      <c r="I19" s="166" t="s">
        <v>514</v>
      </c>
      <c r="J19" s="167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3" t="s">
        <v>510</v>
      </c>
      <c r="C20" s="163"/>
      <c r="D20" s="193" t="s">
        <v>547</v>
      </c>
      <c r="E20" s="194"/>
      <c r="F20" s="192"/>
      <c r="G20" s="192"/>
      <c r="H20" s="85" t="s">
        <v>284</v>
      </c>
      <c r="I20" s="195"/>
      <c r="J20" s="195"/>
      <c r="K20" s="86" t="s">
        <v>285</v>
      </c>
      <c r="L20" s="165"/>
      <c r="M20" s="165"/>
      <c r="N20" s="85" t="s">
        <v>286</v>
      </c>
      <c r="O20" s="87"/>
      <c r="R20" s="32"/>
    </row>
    <row r="21" spans="1:18" ht="28.8">
      <c r="A21" s="183">
        <v>11</v>
      </c>
      <c r="B21" s="160" t="s">
        <v>369</v>
      </c>
      <c r="C21" s="160"/>
      <c r="D21" s="186" t="s">
        <v>363</v>
      </c>
      <c r="E21" s="186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4"/>
      <c r="B22" s="161"/>
      <c r="C22" s="161"/>
      <c r="D22" s="186" t="s">
        <v>390</v>
      </c>
      <c r="E22" s="186"/>
      <c r="F22" s="164"/>
      <c r="G22" s="164"/>
      <c r="H22" s="90" t="s">
        <v>391</v>
      </c>
      <c r="I22" s="185"/>
      <c r="J22" s="18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59" t="s">
        <v>372</v>
      </c>
      <c r="C26" s="159"/>
      <c r="D26" s="187" t="s">
        <v>370</v>
      </c>
      <c r="E26" s="188"/>
      <c r="F26" s="164"/>
      <c r="G26" s="164"/>
      <c r="H26" s="164"/>
      <c r="I26" s="164"/>
      <c r="J26" s="188" t="s">
        <v>371</v>
      </c>
      <c r="K26" s="188"/>
      <c r="L26" s="164"/>
      <c r="M26" s="164"/>
      <c r="N26" s="164"/>
      <c r="O26" s="189"/>
    </row>
    <row r="27" spans="1:18" ht="28.8">
      <c r="A27" s="93">
        <v>16</v>
      </c>
      <c r="B27" s="159" t="s">
        <v>99</v>
      </c>
      <c r="C27" s="159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5">
        <v>17</v>
      </c>
      <c r="B28" s="177" t="s">
        <v>96</v>
      </c>
      <c r="C28" s="178"/>
      <c r="D28" s="96" t="s">
        <v>310</v>
      </c>
      <c r="E28" s="137" t="s">
        <v>558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5"/>
      <c r="B29" s="179"/>
      <c r="C29" s="180"/>
      <c r="D29" s="96" t="s">
        <v>311</v>
      </c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5"/>
      <c r="B30" s="179"/>
      <c r="C30" s="180"/>
      <c r="D30" s="96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5"/>
      <c r="B31" s="179"/>
      <c r="C31" s="180"/>
      <c r="D31" s="96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6"/>
      <c r="B32" s="181"/>
      <c r="C32" s="182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1169FFC4-42D3-4CEE-AD88-D338A9007B64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/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2025-06-10T06:19:08Z</dcterms:modified>
  <cp:category/>
  <cp:contentStatus/>
</cp:coreProperties>
</file>