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ข้อมูลหน้าจอ annACER2\Charoen&amp;CBN\งานขาย HPCN 64_67_68\HP68 Charoen Cable\Novotel Lifving Sukhumvit29\"/>
    </mc:Choice>
  </mc:AlternateContent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20" yWindow="-120" windowWidth="29040" windowHeight="15720" firstSheet="3" activeTab="3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Ref.1!$G$2:$G$7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<sst xmlns="http://schemas.openxmlformats.org/spreadsheetml/2006/main" count="1082" uniqueCount="565">
  <si>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</si>
  <si>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</si>
  <si>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</si>
  <si>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</si>
  <si>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</si>
  <si>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</si>
  <si>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</si>
  <si>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</si>
  <si>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</si>
  <si>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</si>
  <si>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</si>
  <si>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</si>
  <si>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</si>
  <si>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</si>
  <si>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</si>
  <si>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</si>
  <si>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</si>
  <si>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</si>
  <si>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</si>
  <si>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</si>
  <si>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</si>
  <si>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</si>
  <si>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</si>
  <si>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</si>
  <si>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</si>
  <si>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</si>
  <si>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</si>
  <si>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</si>
  <si>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</si>
  <si>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</si>
  <si>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</si>
  <si>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</si>
  <si>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</si>
  <si>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</si>
  <si>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</si>
  <si>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</si>
  <si>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</si>
  <si>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</si>
  <si>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</si>
  <si>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</si>
  <si>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</si>
  <si>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</si>
  <si>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</si>
  <si>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</si>
  <si>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</si>
  <si>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</si>
  <si>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</si>
  <si>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</si>
  <si>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</si>
  <si>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</si>
  <si>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</si>
  <si>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</si>
  <si>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</si>
  <si>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</si>
  <si>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</si>
  <si>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</si>
  <si>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</si>
  <si>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</si>
  <si>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</si>
  <si>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</si>
  <si>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</si>
  <si>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</si>
  <si>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</si>
  <si>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</si>
  <si>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</si>
  <si>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</si>
  <si>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</si>
  <si>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</si>
  <si>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</si>
  <si>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</si>
  <si>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</si>
  <si>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</si>
  <si>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</si>
  <si>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</si>
  <si>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</si>
  <si>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</si>
  <si>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</si>
  <si>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</si>
  <si>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</si>
  <si>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</si>
  <si>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</si>
  <si>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</si>
  <si>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</si>
  <si>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</si>
  <si>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</si>
  <si>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</si>
  <si>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</si>
  <si>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</si>
  <si>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</si>
  <si>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</si>
  <si>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</si>
  <si>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</si>
  <si>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</si>
  <si>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</si>
  <si>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</si>
  <si>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</si>
  <si>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</si>
  <si>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</si>
  <si>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</si>
  <si>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</si>
  <si>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</si>
  <si>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</si>
  <si>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</si>
  <si>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</si>
  <si>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</si>
  <si>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</si>
  <si>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</si>
  <si>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</si>
  <si>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</si>
  <si>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</si>
  <si>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</si>
  <si>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</si>
  <si>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</si>
  <si>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</si>
  <si>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</si>
  <si>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</si>
  <si>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</si>
  <si>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</si>
  <si>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</si>
  <si>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</si>
  <si>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</si>
  <si>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</si>
  <si>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</si>
  <si>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</si>
  <si>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</si>
  <si>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</si>
  <si>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</si>
  <si>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</si>
  <si>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</si>
  <si>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</si>
  <si>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</si>
  <si>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</si>
  <si>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</si>
  <si>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</si>
  <si>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</si>
  <si>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</si>
  <si>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</si>
  <si>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</si>
  <si>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</si>
  <si>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</si>
  <si>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</si>
  <si>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</si>
  <si>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</si>
  <si>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</si>
  <si>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</si>
  <si>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</si>
  <si>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</si>
  <si>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</si>
  <si>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</si>
  <si>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</si>
  <si>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</si>
  <si>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</si>
  <si>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</si>
  <si>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</si>
  <si>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</si>
  <si>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</si>
  <si>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</si>
  <si>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</si>
  <si>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</si>
  <si>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</si>
  <si>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</si>
  <si>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</si>
  <si>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</si>
  <si>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</si>
  <si>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</si>
  <si>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</si>
  <si>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</si>
  <si>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</si>
  <si>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</si>
  <si>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</si>
  <si>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</si>
  <si>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</si>
  <si>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</si>
  <si>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</si>
  <si>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</si>
  <si>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</si>
  <si>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</si>
  <si>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</si>
  <si>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</si>
  <si>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</si>
  <si>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</si>
  <si>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</si>
  <si>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</si>
  <si>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</si>
  <si>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</si>
  <si>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</si>
  <si>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</si>
  <si>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</si>
  <si>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</si>
  <si>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</si>
  <si>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</si>
  <si>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</si>
  <si>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</si>
  <si>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</si>
  <si>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</si>
  <si>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</si>
  <si>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</si>
  <si>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</si>
  <si>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</si>
  <si>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</si>
  <si>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</si>
  <si>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</si>
  <si>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</si>
  <si>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</si>
  <si>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</si>
  <si>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</si>
  <si>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</si>
  <si>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</si>
  <si>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</si>
  <si>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</si>
  <si>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</si>
  <si>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</si>
  <si>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</si>
  <si>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</si>
  <si>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</si>
  <si>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</si>
  <si>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</si>
  <si>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</si>
  <si>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</si>
  <si>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</si>
  <si>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</si>
  <si>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</si>
  <si>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</si>
  <si>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</si>
  <si>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</si>
  <si>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</si>
  <si>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</si>
  <si>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</si>
  <si>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</si>
  <si>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</si>
  <si>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</si>
  <si>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</si>
  <si>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</si>
  <si>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</si>
  <si>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</si>
  <si>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</si>
  <si>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</si>
  <si>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</si>
  <si>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</si>
  <si>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</si>
  <si>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</si>
  <si>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</si>
  <si>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</si>
  <si>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</si>
  <si>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</si>
  <si>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</si>
  <si>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</si>
  <si>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</si>
  <si>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</si>
  <si>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</si>
  <si>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</si>
  <si>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</si>
  <si>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</si>
  <si>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</si>
  <si>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</si>
  <si>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</si>
  <si>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</si>
  <si>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</si>
  <si>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</si>
  <si>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</si>
  <si>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</si>
  <si>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</si>
  <si>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</si>
  <si>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</si>
  <si>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</si>
  <si>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</si>
  <si>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</si>
  <si>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</si>
  <si>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</si>
  <si>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</si>
  <si>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</si>
  <si>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</si>
  <si>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</si>
  <si>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</si>
  <si>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</si>
  <si>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</si>
  <si>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</si>
  <si>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</si>
  <si>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</si>
  <si>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</si>
  <si>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</si>
  <si>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</si>
  <si>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</si>
  <si>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</si>
  <si>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</si>
  <si>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</si>
  <si>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</si>
  <si>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</si>
  <si>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</si>
  <si>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</si>
  <si>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</si>
  <si>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</si>
  <si>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</si>
  <si>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</si>
  <si>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</si>
  <si>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</si>
  <si>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</si>
  <si>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</si>
  <si>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</si>
  <si>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</si>
  <si>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</si>
  <si>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</si>
  <si>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</si>
  <si>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</si>
  <si>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</si>
  <si>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</si>
  <si>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</si>
  <si>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</si>
  <si>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</si>
  <si>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</si>
  <si>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</si>
  <si>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</si>
  <si>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</si>
  <si>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</si>
  <si>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</si>
  <si>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</si>
  <si>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</si>
  <si>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</si>
  <si>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</si>
  <si>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</si>
  <si>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</si>
  <si>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</si>
  <si>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</si>
  <si>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</si>
  <si>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</si>
  <si>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</si>
  <si>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</si>
  <si>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</si>
  <si>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</si>
  <si>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</si>
  <si>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</si>
  <si>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</si>
  <si>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</si>
  <si>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</si>
  <si>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</si>
  <si>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</si>
  <si>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</si>
  <si>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</si>
  <si>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</si>
  <si>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</si>
  <si>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</si>
  <si>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</si>
  <si>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</si>
  <si>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</si>
  <si>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</si>
  <si>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</si>
  <si>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</si>
  <si>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</si>
  <si>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</si>
  <si>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</si>
  <si>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</si>
  <si>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</si>
  <si>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</si>
  <si>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</si>
  <si>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</si>
  <si>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</si>
  <si>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</si>
  <si>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</si>
  <si>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</si>
  <si>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</si>
  <si>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</si>
  <si>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</si>
  <si>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</si>
  <si>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</si>
  <si>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</si>
  <si>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</si>
  <si>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</si>
  <si>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</si>
  <si>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</si>
  <si>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</si>
  <si>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</si>
  <si>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</si>
  <si>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</si>
  <si>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</si>
  <si>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</si>
  <si>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</si>
  <si>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</si>
  <si>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</si>
  <si>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</si>
  <si>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</si>
  <si>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</si>
  <si>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</si>
  <si>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</si>
  <si>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</si>
  <si>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</si>
  <si>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</si>
  <si>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</si>
  <si>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</si>
  <si>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</si>
  <si>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</si>
  <si>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</si>
  <si>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</si>
  <si>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</si>
  <si>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</si>
  <si>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</si>
  <si>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</si>
  <si>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</si>
  <si>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</si>
  <si>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</si>
  <si>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</si>
  <si>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</si>
  <si>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</si>
  <si>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</si>
  <si>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</si>
  <si>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</si>
  <si>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</si>
  <si>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</si>
  <si>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</si>
  <si>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</si>
  <si>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</si>
  <si>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</si>
  <si>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</si>
  <si>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</si>
  <si>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</si>
  <si>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</si>
  <si>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</si>
  <si>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</si>
  <si>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</si>
  <si>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</si>
  <si>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</si>
  <si>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</si>
  <si>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</si>
  <si>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</si>
  <si>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</si>
  <si>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</si>
  <si>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</si>
  <si>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</si>
  <si>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</si>
  <si>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</si>
  <si>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</si>
  <si>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</si>
  <si>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</si>
  <si>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</si>
  <si>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</si>
  <si>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</si>
  <si>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</si>
  <si>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</si>
  <si>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</si>
  <si>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</si>
  <si>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</si>
  <si>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</si>
  <si>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</si>
  <si>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</si>
  <si>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</si>
  <si>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</si>
  <si>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</si>
  <si>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</si>
  <si>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</si>
  <si>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</si>
  <si>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</si>
  <si>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</si>
  <si>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</si>
  <si>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</si>
  <si>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</si>
  <si>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</si>
  <si>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</si>
  <si>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</si>
  <si>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</si>
  <si>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</si>
  <si>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</si>
  <si>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</si>
  <si>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</si>
  <si>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</si>
  <si>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</si>
  <si>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</si>
  <si>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</si>
  <si>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</si>
  <si>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</si>
  <si>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</si>
  <si>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</si>
  <si>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</si>
  <si>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</si>
  <si>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</si>
  <si>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</si>
  <si>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</si>
  <si>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</si>
  <si>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</si>
  <si>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</si>
  <si>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</si>
  <si>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</si>
  <si>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</si>
  <si>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</si>
  <si>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</si>
  <si>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</si>
  <si>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</si>
  <si>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</si>
  <si>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</si>
  <si>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</si>
  <si>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</si>
  <si>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</si>
  <si>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</si>
  <si>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</si>
  <si>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</si>
  <si>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</si>
  <si>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</si>
  <si>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</si>
  <si>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</si>
  <si>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</si>
  <si>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</si>
  <si>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</si>
  <si>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</si>
  <si>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</si>
  <si>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</si>
  <si>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</si>
  <si>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</si>
  <si>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</si>
  <si>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</si>
  <si>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</si>
  <si>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</si>
  <si>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</si>
  <si>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</si>
  <si>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</si>
  <si>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</si>
  <si>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</si>
  <si>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</si>
  <si>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</si>
  <si>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</si>
  <si>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</si>
  <si>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</si>
  <si>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</si>
  <si>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</si>
  <si>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</si>
  <si>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</si>
  <si>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</si>
  <si>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</si>
  <si>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</si>
  <si>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</si>
  <si>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</si>
  <si>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</si>
  <si>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</si>
  <si>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</si>
  <si>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</si>
  <si>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</si>
  <si>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</si>
  <si>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</si>
  <si>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</si>
  <si>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</si>
  <si>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</si>
  <si>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</si>
  <si>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</si>
  <si>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</si>
  <si>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</si>
  <si>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</si>
  <si>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</si>
  <si>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</si>
  <si>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</si>
  <si>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</si>
  <si>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</si>
  <si>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</si>
  <si>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</si>
  <si>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</si>
  <si>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</si>
  <si>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</si>
  <si>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</si>
  <si>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</si>
  <si>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</si>
  <si>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คุณวรเดช</t>
  </si>
  <si>
    <t>089 969 3578</t>
  </si>
  <si>
    <t>หัวหน้าช่าง</t>
  </si>
  <si>
    <t>ห้อง  264  ห้อง</t>
  </si>
  <si>
    <t>โรงแรมโนโวเทล ลิฟวิ่ง กรุงเทพ สุขุมวิท เลกาซี</t>
  </si>
  <si>
    <t>12, 14 ซ. สุขุมวิท 29 แขวงคลองเตยเหนือ เขตวัฒนา กรุงเทพมหานคร 10110</t>
  </si>
  <si>
    <t>https://maps.app.goo.gl/PWk2fhKemakeDSHZ9</t>
  </si>
  <si>
    <t xml:space="preserve">หมายเหตุ   สำรวจจุดคุ้มทุนการให้บริการสัญญาณเคเบิลทีวีในโครงการ ระบบ ดิจิตอล ทีวี ทีวีในโครงการเป็นระบบ ดิจิตอล </t>
  </si>
  <si>
    <t>1 เพื่อประเมินเสนอราคาบริการสัญญาณในลำดับต่อไปค่ะ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</si>
</sst>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67733</xdr:colOff>
          <xdr:row>18</xdr:row>
          <xdr:rowOff>21167</xdr:rowOff>
        </xdr:from>
        <xdr:to>
          <xdr:col>10</xdr:col>
          <xdr:colOff>1087967</xdr:colOff>
          <xdr:row>18</xdr:row>
          <xdr:rowOff>249767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249767</xdr:colOff>
          <xdr:row>18</xdr:row>
          <xdr:rowOff>0</xdr:rowOff>
        </xdr:from>
        <xdr:to>
          <xdr:col>4</xdr:col>
          <xdr:colOff>1020233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PWk2fhKemakeDSHZ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9296875" defaultRowHeight="20"/>
  <cols>
    <col min="1" max="1" width="9.29296875" style="1"/>
    <col min="2" max="2" width="15.29296875" style="1" customWidth="1"/>
    <col min="3" max="3" width="17.703125" style="1" customWidth="1"/>
    <col min="4" max="4" width="26.41015625" style="1" customWidth="1"/>
    <col min="5" max="5" width="45.703125" style="1" bestFit="1" customWidth="1"/>
    <col min="6" max="6" width="46.5859375" style="1" bestFit="1" customWidth="1"/>
    <col min="7" max="7" width="13.29296875" style="1" customWidth="1"/>
    <col min="8" max="8" width="17.29296875" style="1" customWidth="1"/>
    <col min="9" max="9" width="12.41015625" style="1" customWidth="1"/>
    <col min="10" max="10" width="12.87890625" style="1" bestFit="1" customWidth="1"/>
    <col min="11" max="16384" width="9.2929687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45"/>
  <sheetViews>
    <sheetView topLeftCell="M1" zoomScale="68" zoomScaleNormal="80" workbookViewId="0">
      <selection activeCell="O3" sqref="O3:U25"/>
    </sheetView>
  </sheetViews>
  <sheetFormatPr defaultColWidth="8.703125" defaultRowHeight="14.35"/>
  <cols>
    <col min="1" max="1" width="1.703125" style="10" customWidth="1"/>
    <col min="2" max="2" width="18" style="14" customWidth="1"/>
    <col min="3" max="5" width="14.29296875" style="14" customWidth="1"/>
    <col min="6" max="6" width="16.41015625" style="14" customWidth="1"/>
    <col min="7" max="7" width="25.703125" style="14" customWidth="1"/>
    <col min="8" max="8" width="16.41015625" style="14" customWidth="1"/>
    <col min="9" max="9" width="3.41015625" style="14" customWidth="1"/>
    <col min="10" max="10" width="33.1171875" style="14" customWidth="1"/>
    <col min="11" max="11" width="21.1171875" style="10" customWidth="1"/>
    <col min="12" max="12" width="49" style="10" customWidth="1"/>
    <col min="13" max="13" width="25.5859375" style="10" customWidth="1"/>
    <col min="14" max="14" width="7.5859375" style="10" customWidth="1"/>
    <col min="15" max="15" width="27.41015625" style="10" customWidth="1"/>
    <col min="16" max="16" width="51.1171875" style="29" customWidth="1"/>
    <col min="17" max="17" width="20.29296875" style="10" customWidth="1"/>
    <col min="18" max="18" width="28.703125" style="10" bestFit="1" customWidth="1"/>
    <col min="19" max="19" width="31.87890625" style="10" bestFit="1" customWidth="1"/>
    <col min="20" max="20" width="20.29296875" style="10" customWidth="1"/>
    <col min="21" max="21" width="15" style="14" bestFit="1" customWidth="1"/>
    <col min="22" max="22" width="8.703125" style="10"/>
    <col min="23" max="23" width="23.29296875" style="10" customWidth="1"/>
    <col min="24" max="24" width="9.87890625" style="10" customWidth="1"/>
    <col min="25" max="25" width="8.703125" style="10"/>
    <col min="26" max="26" width="19.29296875" style="16" customWidth="1"/>
    <col min="27" max="27" width="8.703125" style="10"/>
    <col min="28" max="28" width="16.41015625" style="10" customWidth="1"/>
    <col min="29" max="29" width="13.1171875" style="17" customWidth="1"/>
    <col min="30" max="30" width="8.703125" style="17"/>
    <col min="31" max="31" width="13.87890625" style="10" customWidth="1"/>
    <col min="32" max="16384" width="8.703125" style="10"/>
  </cols>
  <sheetData>
    <row r="2" spans="2:31" ht="28.7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550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555</v>
      </c>
      <c r="AB8" s="10">
        <v>6</v>
      </c>
      <c r="AC8" s="17" t="s">
        <v>292</v>
      </c>
      <c r="AE8" s="30">
        <v>9</v>
      </c>
    </row>
    <row r="9" spans="2:31" ht="23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549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553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552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.35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7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4.7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4.7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4.7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4.7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4.7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4.7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554</v>
      </c>
    </row>
    <row r="38" spans="2:28" ht="14.7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4.7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4.7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4.7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4.7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551</v>
      </c>
    </row>
  </sheetData>
  <phoneticPr fontId="2" type="noConversion"/>
  <hyperlinks>
    <hyperlink ref="S10" r:id="rId1"/>
    <hyperlink ref="R10" r:id="rId2" display="Narain_p@cabletv.co.th"/>
    <hyperlink ref="S3" r:id="rId3"/>
    <hyperlink ref="R3" r:id="rId4" display="tawat_m@cabletv.co.th"/>
    <hyperlink ref="R8" r:id="rId5"/>
    <hyperlink ref="S8" r:id="rId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zoomScale="70" zoomScaleNormal="112" workbookViewId="0">
      <selection activeCell="C3" sqref="C3:I25"/>
    </sheetView>
  </sheetViews>
  <sheetFormatPr defaultRowHeight="14.35"/>
  <cols>
    <col min="1" max="1" width="26.1171875" bestFit="1" customWidth="1"/>
    <col min="3" max="3" width="27.87890625" bestFit="1" customWidth="1"/>
    <col min="4" max="4" width="35" customWidth="1"/>
    <col min="5" max="5" width="16.41015625" customWidth="1"/>
    <col min="6" max="6" width="29.703125" customWidth="1"/>
    <col min="7" max="7" width="29.1171875" customWidth="1"/>
    <col min="8" max="8" width="16.29296875" customWidth="1"/>
    <col min="9" max="9" width="15.29296875" customWidth="1"/>
    <col min="10" max="10" width="8.87890625" hidden="1" customWidth="1"/>
    <col min="11" max="11" width="27.5859375" customWidth="1"/>
    <col min="12" max="12" width="3.703125" bestFit="1" customWidth="1"/>
    <col min="14" max="14" width="18.703125" bestFit="1" customWidth="1"/>
    <col min="16" max="16" width="6" customWidth="1"/>
    <col min="17" max="17" width="8.5859375" bestFit="1" customWidth="1"/>
    <col min="18" max="18" width="5.703125" bestFit="1" customWidth="1"/>
    <col min="19" max="19" width="13.29296875" bestFit="1" customWidth="1"/>
    <col min="23" max="23" width="13.29296875" bestFit="1" customWidth="1"/>
    <col min="24" max="24" width="14.5859375" bestFit="1" customWidth="1"/>
    <col min="25" max="25" width="23.87890625" bestFit="1" customWidth="1"/>
    <col min="26" max="26" width="15.2929687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">
      <c r="A5" s="29" t="s">
        <v>12</v>
      </c>
      <c r="B5" s="10"/>
      <c r="C5" s="127" t="s">
        <v>129</v>
      </c>
      <c r="D5" s="128" t="s">
        <v>524</v>
      </c>
      <c r="E5" s="121" t="s">
        <v>550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">
      <c r="A9" s="29" t="s">
        <v>33</v>
      </c>
      <c r="B9" s="10"/>
      <c r="C9" s="120" t="s">
        <v>415</v>
      </c>
      <c r="D9" s="120" t="s">
        <v>306</v>
      </c>
      <c r="E9" s="130" t="s">
        <v>549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.35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7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7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7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7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/>
    <hyperlink ref="F10" r:id="rId2" display="Narain_p@cabletv.co.th"/>
    <hyperlink ref="G3" r:id="rId3"/>
    <hyperlink ref="F3" r:id="rId4" display="tawat_m@cabletv.co.th"/>
    <hyperlink ref="F8" r:id="rId5"/>
    <hyperlink ref="G8" r:id="rId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36"/>
  <sheetViews>
    <sheetView tabSelected="1" topLeftCell="A19" zoomScale="90" zoomScaleNormal="90" zoomScaleSheetLayoutView="85" workbookViewId="0">
      <selection activeCell="E31" sqref="E31:O31"/>
    </sheetView>
  </sheetViews>
  <sheetFormatPr defaultColWidth="9.29296875" defaultRowHeight="14.35"/>
  <cols>
    <col min="1" max="1" width="8.5859375" style="38" customWidth="1"/>
    <col min="2" max="2" width="17" style="38" customWidth="1"/>
    <col min="3" max="3" width="35" style="38" customWidth="1"/>
    <col min="4" max="4" width="5.87890625" style="38" customWidth="1"/>
    <col min="5" max="5" width="28" style="38" customWidth="1"/>
    <col min="6" max="6" width="22.41015625" style="38" customWidth="1"/>
    <col min="7" max="7" width="7.41015625" style="38" customWidth="1"/>
    <col min="8" max="8" width="30.5859375" style="29" customWidth="1"/>
    <col min="9" max="9" width="21.703125" style="29" customWidth="1"/>
    <col min="10" max="10" width="8.29296875" style="29" customWidth="1"/>
    <col min="11" max="11" width="23.87890625" style="29" customWidth="1"/>
    <col min="12" max="12" width="23.29296875" style="29" customWidth="1"/>
    <col min="13" max="13" width="17.1171875" style="29" customWidth="1"/>
    <col min="14" max="14" width="17" style="29" customWidth="1"/>
    <col min="15" max="15" width="25.29296875" style="29" customWidth="1"/>
    <col min="16" max="16" width="5.1171875" style="17" customWidth="1"/>
    <col min="17" max="18" width="5.41015625" style="17" customWidth="1"/>
    <col min="19" max="19" width="5.29296875" style="17" customWidth="1"/>
    <col min="20" max="23" width="5.41015625" style="17" customWidth="1"/>
    <col min="24" max="24" width="5" style="17" customWidth="1"/>
    <col min="25" max="27" width="8.703125" style="17" customWidth="1"/>
    <col min="28" max="16384" width="9.29296875" style="17"/>
  </cols>
  <sheetData>
    <row r="1" spans="1:15" s="39" customFormat="1" ht="32.450000000000003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5</v>
      </c>
      <c r="D2" s="155"/>
      <c r="E2" s="155"/>
      <c r="F2" s="183" t="s">
        <v>146</v>
      </c>
      <c r="G2" s="183"/>
      <c r="H2" s="155" t="s">
        <v>18</v>
      </c>
      <c r="I2" s="155"/>
      <c r="J2" s="155"/>
      <c r="K2" s="155"/>
      <c r="L2" s="155"/>
      <c r="M2" s="183" t="s">
        <v>249</v>
      </c>
      <c r="N2" s="183"/>
      <c r="O2" s="72"/>
    </row>
    <row r="3" spans="1:15" ht="30">
      <c r="A3" s="182" t="s">
        <v>256</v>
      </c>
      <c r="B3" s="183"/>
      <c r="C3" s="155" t="s">
        <v>129</v>
      </c>
      <c r="D3" s="155"/>
      <c r="E3" s="155"/>
      <c r="F3" s="183" t="s">
        <v>9</v>
      </c>
      <c r="G3" s="183"/>
      <c r="H3" s="156" t="str">
        <f>VLOOKUP(C3,Ref.3!C3:D32,2,0)</f>
        <v>Sales Assistant Manager</v>
      </c>
      <c r="I3" s="156"/>
      <c r="J3" s="156"/>
      <c r="K3" s="73" t="s">
        <v>248</v>
      </c>
      <c r="L3" s="74" t="str">
        <f>VLOOKUP(C3,Ref.3!C3:E32,3,0)</f>
        <v>065-238-7603</v>
      </c>
      <c r="M3" s="183" t="s">
        <v>0</v>
      </c>
      <c r="N3" s="183"/>
      <c r="O3" s="75">
        <v>45673</v>
      </c>
    </row>
    <row r="4" spans="1:15" ht="30">
      <c r="A4" s="182" t="s">
        <v>250</v>
      </c>
      <c r="B4" s="183"/>
      <c r="C4" s="155" t="s">
        <v>23</v>
      </c>
      <c r="D4" s="155"/>
      <c r="E4" s="155"/>
      <c r="F4" s="183" t="s">
        <v>252</v>
      </c>
      <c r="G4" s="183"/>
      <c r="H4" s="156" t="str">
        <f>VLOOKUP(C5,'Ref2'!B4:G31,6,0)</f>
        <v>นายมานพ เป่าไม้</v>
      </c>
      <c r="I4" s="156"/>
      <c r="J4" s="156"/>
      <c r="K4" s="73" t="s">
        <v>248</v>
      </c>
      <c r="L4" s="74" t="str">
        <f>VLOOKUP(C5,'Ref2'!B4:H31,7,0)</f>
        <v>089-495-3695</v>
      </c>
      <c r="M4" s="156" t="s">
        <v>421</v>
      </c>
      <c r="N4" s="156"/>
      <c r="O4" s="214"/>
    </row>
    <row r="5" spans="1:15" ht="30">
      <c r="A5" s="76"/>
      <c r="B5" s="73" t="s">
        <v>117</v>
      </c>
      <c r="C5" s="155" t="s">
        <v>185</v>
      </c>
      <c r="D5" s="155"/>
      <c r="E5" s="155"/>
      <c r="F5" s="183" t="s">
        <v>119</v>
      </c>
      <c r="G5" s="183"/>
      <c r="H5" s="156" t="str">
        <f>VLOOKUP(C5,'Ref2'!B4:C31,2,0)</f>
        <v>LK</v>
      </c>
      <c r="I5" s="156"/>
      <c r="J5" s="156"/>
      <c r="K5" s="73" t="s">
        <v>257</v>
      </c>
      <c r="L5" s="74" t="str">
        <f>VLOOKUP(C5,'Ref2'!B4:F31,5,0)</f>
        <v>C</v>
      </c>
      <c r="M5" s="155" t="s">
        <v>143</v>
      </c>
      <c r="N5" s="155"/>
      <c r="O5" s="215"/>
    </row>
    <row r="6" spans="1:15" ht="28.7">
      <c r="A6" s="182" t="s">
        <v>123</v>
      </c>
      <c r="B6" s="183"/>
      <c r="C6" s="156" t="str">
        <f>$C$5</f>
        <v>สุขุมวิท</v>
      </c>
      <c r="D6" s="156"/>
      <c r="E6" s="156"/>
      <c r="F6" s="183" t="s">
        <v>253</v>
      </c>
      <c r="G6" s="183"/>
      <c r="H6" s="156" t="str">
        <f>VLOOKUP(C5,'Ref2'!B4:C31,2,0)</f>
        <v>LK</v>
      </c>
      <c r="I6" s="156"/>
      <c r="J6" s="156"/>
      <c r="K6" s="73" t="s">
        <v>258</v>
      </c>
      <c r="L6" s="74" t="str">
        <f>VLOOKUP(C5,'Ref2'!B4:D31,3,0)</f>
        <v>C</v>
      </c>
      <c r="M6" s="216" t="str">
        <f>VLOOKUP(M5,'Ref2'!O20:P24,2,0)</f>
        <v>Sales Co-ordinator manager</v>
      </c>
      <c r="N6" s="216"/>
      <c r="O6" s="217"/>
    </row>
    <row r="7" spans="1:15" ht="30.35" thickBot="1">
      <c r="A7" s="184" t="s">
        <v>255</v>
      </c>
      <c r="B7" s="172"/>
      <c r="C7" s="160" t="s">
        <v>236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560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561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562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556</v>
      </c>
      <c r="E14" s="158"/>
      <c r="F14" s="158"/>
      <c r="G14" s="158"/>
      <c r="H14" s="84" t="s">
        <v>403</v>
      </c>
      <c r="I14" s="220" t="s">
        <v>557</v>
      </c>
      <c r="J14" s="158"/>
      <c r="K14" s="84" t="s">
        <v>404</v>
      </c>
      <c r="L14" s="85" t="s">
        <v>558</v>
      </c>
      <c r="M14" s="84" t="s">
        <v>408</v>
      </c>
      <c r="N14" s="158" t="s">
        <v>545</v>
      </c>
      <c r="O14" s="159"/>
    </row>
    <row r="15" spans="1:15" ht="28.7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0" t="s">
        <v>544</v>
      </c>
      <c r="J15" s="158"/>
      <c r="K15" s="84" t="s">
        <v>404</v>
      </c>
      <c r="L15" s="118" t="s">
        <v>544</v>
      </c>
      <c r="M15" s="84" t="s">
        <v>408</v>
      </c>
      <c r="N15" s="158" t="s">
        <v>545</v>
      </c>
      <c r="O15" s="159"/>
    </row>
    <row r="16" spans="1:15" ht="28.7">
      <c r="A16" s="83">
        <v>6</v>
      </c>
      <c r="B16" s="176" t="s">
        <v>114</v>
      </c>
      <c r="C16" s="176"/>
      <c r="D16" s="211" t="s">
        <v>401</v>
      </c>
      <c r="E16" s="212"/>
      <c r="F16" s="212"/>
      <c r="G16" s="212"/>
      <c r="H16" s="86" t="s">
        <v>410</v>
      </c>
      <c r="I16" s="213"/>
      <c r="J16" s="205"/>
      <c r="K16" s="86" t="s">
        <v>518</v>
      </c>
      <c r="L16" s="87"/>
      <c r="M16" s="86" t="s">
        <v>411</v>
      </c>
      <c r="N16" s="218"/>
      <c r="O16" s="219"/>
    </row>
    <row r="17" spans="1:18" ht="28.7">
      <c r="A17" s="83">
        <v>7</v>
      </c>
      <c r="B17" s="176" t="s">
        <v>409</v>
      </c>
      <c r="C17" s="176"/>
      <c r="D17" s="186" t="s">
        <v>544</v>
      </c>
      <c r="E17" s="187"/>
      <c r="F17" s="88" t="s">
        <v>511</v>
      </c>
      <c r="G17" s="88"/>
      <c r="H17" s="90" t="s">
        <v>544</v>
      </c>
      <c r="I17" s="88" t="s">
        <v>512</v>
      </c>
      <c r="J17" s="89"/>
      <c r="K17" s="90" t="s">
        <v>544</v>
      </c>
      <c r="L17" s="88" t="s">
        <v>513</v>
      </c>
      <c r="M17" s="88"/>
      <c r="N17" s="91" t="s">
        <v>544</v>
      </c>
      <c r="O17" s="92" t="s">
        <v>559</v>
      </c>
      <c r="P17" s="40"/>
    </row>
    <row r="18" spans="1:18" ht="28.7">
      <c r="A18" s="83">
        <v>8</v>
      </c>
      <c r="B18" s="176" t="s">
        <v>340</v>
      </c>
      <c r="C18" s="176"/>
      <c r="D18" s="204" t="s">
        <v>544</v>
      </c>
      <c r="E18" s="205"/>
      <c r="F18" s="88" t="s">
        <v>511</v>
      </c>
      <c r="G18" s="88"/>
      <c r="H18" s="91" t="s">
        <v>544</v>
      </c>
      <c r="I18" s="88" t="s">
        <v>512</v>
      </c>
      <c r="J18" s="88"/>
      <c r="K18" s="91" t="s">
        <v>544</v>
      </c>
      <c r="L18" s="88" t="s">
        <v>513</v>
      </c>
      <c r="M18" s="88"/>
      <c r="N18" s="90" t="s">
        <v>544</v>
      </c>
      <c r="O18" s="92" t="s">
        <v>254</v>
      </c>
      <c r="P18" s="40"/>
    </row>
    <row r="19" spans="1:18" ht="28.7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3"/>
      <c r="L19" s="141"/>
      <c r="M19" s="141"/>
      <c r="N19" s="141"/>
      <c r="O19" s="94" t="s">
        <v>515</v>
      </c>
    </row>
    <row r="20" spans="1:18" ht="29" thickBot="1">
      <c r="A20" s="95">
        <v>10</v>
      </c>
      <c r="B20" s="177" t="s">
        <v>510</v>
      </c>
      <c r="C20" s="177"/>
      <c r="D20" s="207" t="s">
        <v>548</v>
      </c>
      <c r="E20" s="208"/>
      <c r="F20" s="206"/>
      <c r="G20" s="206"/>
      <c r="H20" s="96" t="s">
        <v>284</v>
      </c>
      <c r="I20" s="209"/>
      <c r="J20" s="209"/>
      <c r="K20" s="97" t="s">
        <v>285</v>
      </c>
      <c r="L20" s="179"/>
      <c r="M20" s="179"/>
      <c r="N20" s="96" t="s">
        <v>286</v>
      </c>
      <c r="O20" s="98"/>
      <c r="R20" s="41"/>
    </row>
    <row r="21" spans="1:18" ht="28.7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7">
      <c r="A22" s="198"/>
      <c r="B22" s="175"/>
      <c r="C22" s="175"/>
      <c r="D22" s="200" t="s">
        <v>390</v>
      </c>
      <c r="E22" s="200"/>
      <c r="F22" s="178"/>
      <c r="G22" s="178"/>
      <c r="H22" s="101" t="s">
        <v>391</v>
      </c>
      <c r="I22" s="199"/>
      <c r="J22" s="199"/>
      <c r="K22" s="102"/>
      <c r="L22" s="102"/>
      <c r="M22" s="102"/>
      <c r="N22" s="102"/>
      <c r="O22" s="103"/>
    </row>
    <row r="23" spans="1:18" ht="28.7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7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7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7">
      <c r="A26" s="104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7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 t="s">
        <v>563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50" t="s">
        <v>564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>
        <v>2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>
        <v>3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35" thickBot="1">
      <c r="A32" s="190"/>
      <c r="B32" s="195"/>
      <c r="C32" s="196"/>
      <c r="D32" s="108" t="s">
        <v>546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7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67733</xdr:colOff>
                    <xdr:row>18</xdr:row>
                    <xdr:rowOff>21167</xdr:rowOff>
                  </from>
                  <to>
                    <xdr:col>10</xdr:col>
                    <xdr:colOff>1087967</xdr:colOff>
                    <xdr:row>18</xdr:row>
                    <xdr:rowOff>249767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249767</xdr:colOff>
                    <xdr:row>18</xdr:row>
                    <xdr:rowOff>0</xdr:rowOff>
                  </from>
                  <to>
                    <xdr:col>4</xdr:col>
                    <xdr:colOff>1020233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Ref.3!$S$3:$S$24</xm:f>
          </x14:formula1>
          <xm:sqref>O20 L20</xm:sqref>
        </x14:dataValidation>
        <x14:dataValidation type="list" allowBlank="1" showInputMessage="1" showErrorMessage="1">
          <x14:formula1>
            <xm:f>Ref.3!$A$4:$A$22</xm:f>
          </x14:formula1>
          <xm:sqref>C4:E4</xm:sqref>
        </x14:dataValidation>
        <x14:dataValidation type="list" allowBlank="1" showInputMessage="1" showErrorMessage="1">
          <x14:formula1>
            <xm:f>'Ref2'!$Z$3:$Z$17</xm:f>
          </x14:formula1>
          <xm:sqref>C7:E7</xm:sqref>
        </x14:dataValidation>
        <x14:dataValidation type="list" allowBlank="1" showInputMessage="1" showErrorMessage="1">
          <x14:formula1>
            <xm:f>Ref.1!$C$2:$C$15</xm:f>
          </x14:formula1>
          <xm:sqref>C2:E2</xm:sqref>
        </x14:dataValidation>
        <x14:dataValidation type="list" allowBlank="1" showInputMessage="1" showErrorMessage="1">
          <x14:formula1>
            <xm:f>Ref.1!$K$2:$K$13</xm:f>
          </x14:formula1>
          <xm:sqref>L21</xm:sqref>
        </x14:dataValidation>
        <x14:dataValidation type="list" allowBlank="1" showInputMessage="1" showErrorMessage="1">
          <x14:formula1>
            <xm:f>Ref.3!$U$3:$U$8</xm:f>
          </x14:formula1>
          <xm:sqref>I21</xm:sqref>
        </x14:dataValidation>
        <x14:dataValidation type="list" allowBlank="1" showInputMessage="1" showErrorMessage="1">
          <x14:formula1>
            <xm:f>Ref.3!$V$3:$V$8</xm:f>
          </x14:formula1>
          <xm:sqref>O21</xm:sqref>
        </x14:dataValidation>
        <x14:dataValidation type="list" allowBlank="1" showInputMessage="1" showErrorMessage="1">
          <x14:formula1>
            <xm:f>Ref.3!$W$3:$W$6</xm:f>
          </x14:formula1>
          <xm:sqref>F22</xm:sqref>
        </x14:dataValidation>
        <x14:dataValidation type="list" allowBlank="1" showInputMessage="1" showErrorMessage="1">
          <x14:formula1>
            <xm:f>Ref.3!$X$3:$X$9</xm:f>
          </x14:formula1>
          <xm:sqref>I22</xm:sqref>
        </x14:dataValidation>
        <x14:dataValidation type="list" allowBlank="1" showInputMessage="1" showErrorMessage="1">
          <x14:formula1>
            <xm:f>Ref.3!$Y$3:$Y$5</xm:f>
          </x14:formula1>
          <xm:sqref>N24:O24 E24:F24 H24:I24 K24:L24</xm:sqref>
        </x14:dataValidation>
        <x14:dataValidation type="list" allowBlank="1" showInputMessage="1" showErrorMessage="1">
          <x14:formula1>
            <xm:f>Ref.3!$Z$3:$Z$6</xm:f>
          </x14:formula1>
          <xm:sqref>N23:O23 E23:F23 H23:I23 K23:L23</xm:sqref>
        </x14:dataValidation>
        <x14:dataValidation type="list" allowBlank="1" showInputMessage="1" showErrorMessage="1">
          <x14:formula1>
            <xm:f>Ref.1!$F$8:$F$21</xm:f>
          </x14:formula1>
          <xm:sqref>D16:G16</xm:sqref>
        </x14:dataValidation>
        <x14:dataValidation type="list" allowBlank="1" showInputMessage="1" showErrorMessage="1">
          <x14:formula1>
            <xm:f>Ref.3!$K$3:$K$7</xm:f>
          </x14:formula1>
          <xm:sqref>H7:J7</xm:sqref>
        </x14:dataValidation>
        <x14:dataValidation type="list" allowBlank="1" showInputMessage="1" showErrorMessage="1">
          <x14:formula1>
            <xm:f>Ref.1!$L$2:$L$4</xm:f>
          </x14:formula1>
          <xm:sqref>I19:J19 O19</xm:sqref>
        </x14:dataValidation>
        <x14:dataValidation type="list" allowBlank="1" showInputMessage="1" showErrorMessage="1">
          <x14:formula1>
            <xm:f>'Ref2'!#REF!</xm:f>
          </x14:formula1>
          <xm:sqref>M5:O5</xm:sqref>
        </x14:dataValidation>
        <x14:dataValidation type="list" allowBlank="1" showInputMessage="1" showErrorMessage="1">
          <x14:formula1>
            <xm:f>'Ref2'!$O$3:$O$25</xm:f>
          </x14:formula1>
          <xm:sqref>C3:E3</xm:sqref>
        </x14:dataValidation>
        <x14:dataValidation type="list" allowBlank="1" showInputMessage="1" showErrorMessage="1">
          <x14:formula1>
            <xm:f>'Ref2'!$L$4:$L$45</xm:f>
          </x14:formula1>
          <xm:sqref>H2:L2</xm:sqref>
        </x14:dataValidation>
        <x14:dataValidation type="list" allowBlank="1" showInputMessage="1" showErrorMessage="1">
          <x14:formula1>
            <xm:f>'Ref2'!$B$4:$B$44</xm:f>
          </x14:formula1>
          <xm:sqref>C5:E5</xm:sqref>
        </x14:dataValidation>
        <x14:dataValidation type="list" allowBlank="1" showInputMessage="1" showErrorMessage="1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8"/>
  <sheetViews>
    <sheetView zoomScale="85" zoomScaleNormal="85" workbookViewId="0">
      <selection activeCell="H15" sqref="H15"/>
    </sheetView>
  </sheetViews>
  <sheetFormatPr defaultColWidth="9.29296875" defaultRowHeight="20"/>
  <cols>
    <col min="1" max="1" width="9.29296875" style="2"/>
    <col min="2" max="2" width="19.41015625" style="2" customWidth="1"/>
    <col min="3" max="3" width="32.41015625" style="1" customWidth="1"/>
    <col min="4" max="4" width="21.29296875" style="2" customWidth="1"/>
    <col min="5" max="5" width="27.41015625" style="2" customWidth="1"/>
    <col min="6" max="16384" width="9.2929687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35">
      <c r="A16" s="5"/>
      <c r="B16" s="136" t="s">
        <v>547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Ref.1!$F$2:$F$6</xm:f>
          </x14:formula1>
          <xm:sqref>C5</xm:sqref>
        </x14:dataValidation>
        <x14:dataValidation type="list" allowBlank="1" showInputMessage="1" showErrorMessage="1">
          <x14:formula1>
            <xm:f>Ref.1!$E$2:$E$6</xm:f>
          </x14:formula1>
          <xm:sqref>C4</xm:sqref>
        </x14:dataValidation>
        <x14:dataValidation type="list" allowBlank="1" showInputMessage="1" showErrorMessage="1">
          <x14:formula1>
            <xm:f>Ref.1!$C$2:$C$9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Jintana</cp:lastModifiedBy>
  <cp:revision/>
  <cp:lastPrinted>2023-02-01T08:08:35Z</cp:lastPrinted>
  <dcterms:created xsi:type="dcterms:W3CDTF">2021-08-27T09:25:32Z</dcterms:created>
  <dcterms:modified xsi:type="dcterms:W3CDTF">2025-01-16T07:50:28Z</dcterms:modified>
  <cp:category/>
  <cp:contentStatus/>
</cp:coreProperties>
</file>