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HQSALE6509NB002\Documents\WORK\02 งาน Oper Sale\05 Sale commission\03 ตั้งเบิก Sales Commission\02 (เงื่อนไขใหม่)\"/>
    </mc:Choice>
  </mc:AlternateContent>
  <xr:revisionPtr revIDLastSave="0" documentId="13_ncr:1_{EDCA6E27-50DE-40DA-8404-A064C7D7E8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2-2567" sheetId="4" r:id="rId1"/>
    <sheet name="11-2567" sheetId="5" r:id="rId2"/>
    <sheet name="10-2567" sheetId="3" r:id="rId3"/>
    <sheet name="CN" sheetId="1" state="hidden" r:id="rId4"/>
    <sheet name="CBN" sheetId="2" state="hidden" r:id="rId5"/>
  </sheets>
  <definedNames>
    <definedName name="_xlnm._FilterDatabase" localSheetId="4" hidden="1">CBN!$A$3:$AA$19</definedName>
    <definedName name="_xlnm.Print_Area" localSheetId="3">CN!$A$1:$L$22</definedName>
  </definedNames>
  <calcPr calcId="181029"/>
</workbook>
</file>

<file path=xl/calcChain.xml><?xml version="1.0" encoding="utf-8"?>
<calcChain xmlns="http://schemas.openxmlformats.org/spreadsheetml/2006/main">
  <c r="L5" i="5" l="1"/>
  <c r="L6" i="5"/>
  <c r="L7" i="5"/>
  <c r="L8" i="5"/>
  <c r="L9" i="5"/>
  <c r="L10" i="5"/>
  <c r="L11" i="5"/>
  <c r="L12" i="5"/>
  <c r="L4" i="5"/>
  <c r="L5" i="4"/>
  <c r="L6" i="4"/>
  <c r="L7" i="4"/>
  <c r="L8" i="4"/>
  <c r="L9" i="4"/>
  <c r="L10" i="4"/>
  <c r="L11" i="4"/>
  <c r="L12" i="4"/>
  <c r="L13" i="4"/>
  <c r="L14" i="4"/>
  <c r="L4" i="4"/>
  <c r="M2" i="3"/>
  <c r="M2" i="5"/>
  <c r="M2" i="4"/>
  <c r="O2" i="5"/>
  <c r="O2" i="4"/>
  <c r="O2" i="3"/>
  <c r="I5" i="2" l="1"/>
  <c r="J5" i="2" s="1"/>
  <c r="I4" i="2"/>
  <c r="J4" i="2" s="1"/>
  <c r="J2" i="2" s="1"/>
  <c r="H2" i="2"/>
  <c r="O2" i="2" s="1"/>
  <c r="I22" i="1"/>
  <c r="J22" i="1" s="1"/>
  <c r="H22" i="1"/>
  <c r="I21" i="1"/>
  <c r="J21" i="1" s="1"/>
  <c r="H21" i="1"/>
  <c r="I20" i="1"/>
  <c r="J20" i="1" s="1"/>
  <c r="H20" i="1"/>
  <c r="I19" i="1"/>
  <c r="J19" i="1" s="1"/>
  <c r="H19" i="1"/>
  <c r="J18" i="1"/>
  <c r="I18" i="1"/>
  <c r="H18" i="1"/>
  <c r="H2" i="1" s="1"/>
  <c r="N2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  <c r="J2" i="1" l="1"/>
</calcChain>
</file>

<file path=xl/sharedStrings.xml><?xml version="1.0" encoding="utf-8"?>
<sst xmlns="http://schemas.openxmlformats.org/spreadsheetml/2006/main" count="443" uniqueCount="132">
  <si>
    <t>รายชื่อเบิกค่าคอมเดือนตุลาคม Sales</t>
  </si>
  <si>
    <t>ยอด B2C</t>
  </si>
  <si>
    <t>ลำดับ</t>
  </si>
  <si>
    <t>โครงการ</t>
  </si>
  <si>
    <t>ชื่อที่ใช้ออกบิล</t>
  </si>
  <si>
    <t>ระบบ</t>
  </si>
  <si>
    <t>สถานที่</t>
  </si>
  <si>
    <t>ชำระแบบ</t>
  </si>
  <si>
    <t>One Time</t>
  </si>
  <si>
    <t>เฉลี่ย/เดือน</t>
  </si>
  <si>
    <t>vat7%</t>
  </si>
  <si>
    <t>ค่าบริการรวม vat</t>
  </si>
  <si>
    <t>ผู้ขาย</t>
  </si>
  <si>
    <t>หมายเหตุ</t>
  </si>
  <si>
    <t>โรงแรม ภัทรา ลักชัวรี่ สุวรรณภูมิ</t>
  </si>
  <si>
    <t>CN</t>
  </si>
  <si>
    <t>รายเดือน</t>
  </si>
  <si>
    <t>คุณนิยนต์ อยู่ทะเล</t>
  </si>
  <si>
    <t>ยึดสัญญา</t>
  </si>
  <si>
    <t>The Ritz carlton Hotel</t>
  </si>
  <si>
    <t>คุณพัชรพรรณ พึ่งพา</t>
  </si>
  <si>
    <t>Amaranth Suvarnabhumi Hotel</t>
  </si>
  <si>
    <t xml:space="preserve">PO ออกแค่ค่าติดตั้ง ให้อนมัติใบเสนอราคาค่ะ </t>
  </si>
  <si>
    <t>โรงแรมโอกุระ เพรสทีจ</t>
  </si>
  <si>
    <t>คุณจินตนา อ้อยหวาน</t>
  </si>
  <si>
    <t>Vertical Suite (อาคารยงยุทธ ปัญญาสกุลวงศ์)</t>
  </si>
  <si>
    <t>คุณชนัฐฎา สนคะมี</t>
  </si>
  <si>
    <t>Viva riverside (Lyf hotel)</t>
  </si>
  <si>
    <t>Centre point silom</t>
  </si>
  <si>
    <t>Le siam hotel</t>
  </si>
  <si>
    <t>Le Bonheur Poshtel</t>
  </si>
  <si>
    <t>คุณนิมิต จุ้ยอยู่ทอง</t>
  </si>
  <si>
    <t>ใบบุญเพลส 1</t>
  </si>
  <si>
    <t>ใบบุญเพลส 2</t>
  </si>
  <si>
    <t>อาคารคุณเเอน</t>
  </si>
  <si>
    <t>คุณรุ่งอรุณ อินบุญรอด</t>
  </si>
  <si>
    <t>สมมิตร</t>
  </si>
  <si>
    <t>ยัวสเปซ</t>
  </si>
  <si>
    <t>ชำระครั้งเดียว</t>
  </si>
  <si>
    <t>CBN</t>
  </si>
  <si>
    <t>https://drive.google.com/drive/u/1/folders/1I5lkcVOV8Bu6wcgASjoa7myzVETS0zJ2</t>
  </si>
  <si>
    <t>เก็บเงิน</t>
  </si>
  <si>
    <t>Y</t>
  </si>
  <si>
    <t>N</t>
  </si>
  <si>
    <t>ประเภท</t>
  </si>
  <si>
    <t>Type</t>
  </si>
  <si>
    <t>ระยะสัญญา/เดือน</t>
  </si>
  <si>
    <t>ปี</t>
  </si>
  <si>
    <t>ต้นทุน
ตาม ROI</t>
  </si>
  <si>
    <t>ส่วนต่างกำไร</t>
  </si>
  <si>
    <t>มูลค่าสัญญาทั้งหมดก่อนVAT</t>
  </si>
  <si>
    <t>มูลค่าสัญญา/ปี</t>
  </si>
  <si>
    <t>มูลค่าสัญญา/เดือน</t>
  </si>
  <si>
    <t>1.ค่าบริการ(2Y)</t>
  </si>
  <si>
    <t>HP</t>
  </si>
  <si>
    <t>2.ค่าเชื่อมสัญญาณ</t>
  </si>
  <si>
    <t>1.ค่าบริการ(3Y)</t>
  </si>
  <si>
    <t>1.ค่าบริการ(5Y)</t>
  </si>
  <si>
    <t>1.ค่าบริการ(1Y)</t>
  </si>
  <si>
    <t>RS</t>
  </si>
  <si>
    <t>ชื่อลูกค้า/โครงการ</t>
  </si>
  <si>
    <t>รายชื่อโครงการปิดการขาย เดือนตุลาคม 2567</t>
  </si>
  <si>
    <t>ชื่อโครงการ</t>
  </si>
  <si>
    <t>The Ritz-Carlton Hotel @ One Bangkok</t>
  </si>
  <si>
    <t xml:space="preserve"> One Bangkok Company Limited (Branch 00002) </t>
  </si>
  <si>
    <t xml:space="preserve">บริษัท อู ยิ บีซิเนส  จำกัด </t>
  </si>
  <si>
    <t xml:space="preserve">บริษัท บานไม่รู้โรย สุวรรณภูมิ จำกัด (สำนักงานใหญ่) 
</t>
  </si>
  <si>
    <t>The Okura Prestige Bangkok</t>
  </si>
  <si>
    <t>โรงแรมเซ็นเตอร์ พอยต์ สีลม</t>
  </si>
  <si>
    <t>Le Siam Hotel Silom Bangkok</t>
  </si>
  <si>
    <t>Your Space</t>
  </si>
  <si>
    <t>บริษัท ทีซีซี โฮเทล แอสเสท แมนเนจเม้นท์ จำกัด (สาขาที่ 00012)</t>
  </si>
  <si>
    <t>บริษัท ยุทธพร ดีเวลลอปเม้นท์ จำกัด</t>
  </si>
  <si>
    <t>Viva Vibe Hotel (Lyf Hotel)</t>
  </si>
  <si>
    <t>บริษัท ตากสิน พร็อพเพอร์ตี้ส์ จำกัด (สำนักงานใหญ่)</t>
  </si>
  <si>
    <t xml:space="preserve">บริษัท เซนเตอร์ พอยต์ ฮอสพิทอลิตี้ จำกัด (สาขาที่ 00001) </t>
  </si>
  <si>
    <t xml:space="preserve">บริษัท หาญธีร์ ยูนิตี้ กรุ๊ป จำกัด </t>
  </si>
  <si>
    <t>Le Bonheur Poshte)</t>
  </si>
  <si>
    <t>บริษัท เลอ บอนเฮอร์ จำกัด (สำนักงานใหญ่)</t>
  </si>
  <si>
    <t>ใบบุญเพลสฉลองกรุง 1,2</t>
  </si>
  <si>
    <t>คุณญาณีกา ชลิตาจีรกิจ</t>
  </si>
  <si>
    <t xml:space="preserve">บริษัท เทพเทวี เพลช จำกัด (สำนักงานใหญ่) </t>
  </si>
  <si>
    <t>โครงการเทพเทวี (อาคารคุณแอน)</t>
  </si>
  <si>
    <t>สมมิตร อพาร์ตเม้นต์</t>
  </si>
  <si>
    <t>บริษัท สมมิตรอพาร์ตเม้นทต์ จำกัด</t>
  </si>
  <si>
    <t>บริษัท เดอะ คอนเนคชั่น เพลส จำกัด</t>
  </si>
  <si>
    <t>พนักงานขาย</t>
  </si>
  <si>
    <t>นายนิยนต์  อยุ่ทะเล</t>
  </si>
  <si>
    <t>นางสาวพัชรพรรณ   พึ่งพา</t>
  </si>
  <si>
    <t>นางสาวจินตนา  อ้อยหวาน</t>
  </si>
  <si>
    <t>นางสาวชนัฐฎา  สนคะมี</t>
  </si>
  <si>
    <t>นายนิมิต จุ้ยอยู่ทอง</t>
  </si>
  <si>
    <t>นายรุ่งอรุณ    อินบุญรอด</t>
  </si>
  <si>
    <t>เรท % ค่าคอม</t>
  </si>
  <si>
    <t>สัญญา</t>
  </si>
  <si>
    <t>ติดตั้ง</t>
  </si>
  <si>
    <t>วางบิล</t>
  </si>
  <si>
    <t>เบิกค่าคอม</t>
  </si>
  <si>
    <t>สถานะลูกค้า</t>
  </si>
  <si>
    <t>เดือนที่เริ่มเก็บค่าบริการ</t>
  </si>
  <si>
    <t>P</t>
  </si>
  <si>
    <t>รอบเบิก</t>
  </si>
  <si>
    <t>นัดชำระ 25/1/2025</t>
  </si>
  <si>
    <t>อยู่ระหว่างทำสัญญา</t>
  </si>
  <si>
    <t>โรงแรม Vertical Suite (อาคารยงยุทธ ปัญญาสกุลวงศ์) เปลี่ยนชื่อ ลูเมน แบงคอก ศรีนครินทร์</t>
  </si>
  <si>
    <t>รอเบิกค่าคอม</t>
  </si>
  <si>
    <t>รอเก็บเงิน</t>
  </si>
  <si>
    <t>ยังไม่มีการเปิดเคสงานมาที่ OS</t>
  </si>
  <si>
    <t>รอการแจ้งเคสทำสัญญา/วางบิล</t>
  </si>
  <si>
    <t>ลำดับ 13 Le Siam Hotel Silom Bangkok มีการปรับยอด จากเดิม 9500/เดือน สัญญา 3ปี เป็น 7500/เดือน สัญญา 5 ปี</t>
  </si>
  <si>
    <t>รายชื่อโครงการปิดการขาย เดือน ธันวาคม 2567</t>
  </si>
  <si>
    <t>King Park Avenue</t>
  </si>
  <si>
    <t>โรงแรมปาแชง</t>
  </si>
  <si>
    <t>ค่าบริการรายเดือน 7,200/ STB เรียกเก็บรายเดือน 3,350 เป็นการเช่าใข้ตามสัญญา</t>
  </si>
  <si>
    <t>พาราไดร์ บีส สมุย</t>
  </si>
  <si>
    <t>Standard</t>
  </si>
  <si>
    <t>3.กำไรจาการขายอุปกรณ์</t>
  </si>
  <si>
    <t>โรงพยาบาลพญาไท 2</t>
  </si>
  <si>
    <t>โรงแรม ฦทธิ์ กรุงเทพ (LiT BANGKOK Hotel)</t>
  </si>
  <si>
    <t>คุณจิรภิญญา เป็นปึก</t>
  </si>
  <si>
    <t>โนโวเทล สุขุมวิท 20</t>
  </si>
  <si>
    <t>รายชื่อโครงการปิดการขาย เดือน พฤศจิกายน 2567</t>
  </si>
  <si>
    <t>นางสาวจิรภิญญา  เป็นปึก</t>
  </si>
  <si>
    <t>บริษัท วิวัฒน์พรอพเพอร์ตี จำกัด /The Plimplace Hotel</t>
  </si>
  <si>
    <t>อาจารย์ทรรศพร /โครงการ ห้องเช่าอาจารย์ทรรศพร</t>
  </si>
  <si>
    <t>คุณธัญธร ศิริวรรณวัฒนา /โครงการ อาคารรามเฮาท์</t>
  </si>
  <si>
    <t>Kora Beach Resort Phuket</t>
  </si>
  <si>
    <t>Journeyhub bangkok</t>
  </si>
  <si>
    <t>Aman Hotel</t>
  </si>
  <si>
    <t>บริษัท แวคเฮ้าส์ จำกัด / โรงแรมเวลาบี</t>
  </si>
  <si>
    <t>เดือนปิดการขาย</t>
  </si>
  <si>
    <t>เรท% ค่าคอม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</si>
</sst>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1">
    <font>
      <sz val="10"/>
      <color rgb="FF000000"/>
      <name val="Arial"/>
      <scheme val="minor"/>
    </font>
    <font>
      <b/>
      <u/>
      <sz val="16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sz val="9"/>
      <color rgb="FF1155CC"/>
      <name val="&quot;Google Sans Mono&quot;"/>
    </font>
    <font>
      <sz val="11"/>
      <color theme="1"/>
      <name val="Arial"/>
      <family val="2"/>
    </font>
    <font>
      <sz val="11"/>
      <color theme="1"/>
      <name val="Tahoma"/>
      <family val="2"/>
    </font>
    <font>
      <u/>
      <sz val="11"/>
      <color rgb="FF0563C1"/>
      <name val="Tahoma"/>
      <family val="2"/>
    </font>
    <font>
      <sz val="10"/>
      <color rgb="FF000000"/>
      <name val="Arial"/>
      <family val="2"/>
      <scheme val="minor"/>
    </font>
    <font>
      <sz val="16"/>
      <color theme="1"/>
      <name val="TH Krub"/>
    </font>
    <font>
      <sz val="16"/>
      <name val="TH Krub"/>
    </font>
    <font>
      <sz val="16"/>
      <color rgb="FF000000"/>
      <name val="TH Krub"/>
    </font>
    <font>
      <b/>
      <sz val="16"/>
      <color rgb="FF000000"/>
      <name val="TH Krub"/>
    </font>
    <font>
      <b/>
      <sz val="16"/>
      <color theme="0"/>
      <name val="TH Krub"/>
    </font>
    <font>
      <b/>
      <sz val="20"/>
      <color rgb="FF000000"/>
      <name val="TH Krub"/>
    </font>
    <font>
      <b/>
      <sz val="22"/>
      <color rgb="FF000000"/>
      <name val="TH Krub"/>
    </font>
    <font>
      <b/>
      <sz val="24"/>
      <color rgb="FF000000"/>
      <name val="TH Krub"/>
    </font>
    <font>
      <sz val="16"/>
      <color rgb="FF000000"/>
      <name val="Wingdings 2"/>
      <family val="1"/>
      <charset val="2"/>
    </font>
    <font>
      <b/>
      <sz val="22"/>
      <color rgb="FFFF0000"/>
      <name val="TH Krub"/>
    </font>
    <font>
      <b/>
      <sz val="18"/>
      <color rgb="FF000000"/>
      <name val="TH Krub"/>
    </font>
  </fonts>
  <fills count="12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BFBFBF"/>
        <bgColor rgb="FFBFBFB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43" fontId="4" fillId="4" borderId="4" xfId="0" applyNumberFormat="1" applyFont="1" applyFill="1" applyBorder="1" applyAlignment="1">
      <alignment horizontal="center" vertical="center"/>
    </xf>
    <xf numFmtId="43" fontId="4" fillId="5" borderId="4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43" fontId="5" fillId="3" borderId="0" xfId="0" applyNumberFormat="1" applyFont="1" applyFill="1" applyAlignment="1">
      <alignment horizontal="left"/>
    </xf>
    <xf numFmtId="0" fontId="4" fillId="6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43" fontId="7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7" fillId="3" borderId="4" xfId="0" applyFont="1" applyFill="1" applyBorder="1" applyAlignment="1">
      <alignment vertical="center" wrapText="1"/>
    </xf>
    <xf numFmtId="43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43" fontId="3" fillId="0" borderId="4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3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/>
    </xf>
    <xf numFmtId="0" fontId="8" fillId="3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6" fillId="7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vertical="center"/>
    </xf>
    <xf numFmtId="0" fontId="7" fillId="7" borderId="4" xfId="0" applyFont="1" applyFill="1" applyBorder="1" applyAlignment="1">
      <alignment horizontal="center" vertical="center"/>
    </xf>
    <xf numFmtId="43" fontId="3" fillId="7" borderId="4" xfId="0" applyNumberFormat="1" applyFont="1" applyFill="1" applyBorder="1" applyAlignment="1">
      <alignment vertical="center"/>
    </xf>
    <xf numFmtId="43" fontId="7" fillId="7" borderId="4" xfId="0" applyNumberFormat="1" applyFont="1" applyFill="1" applyBorder="1" applyAlignment="1">
      <alignment horizontal="center" vertical="center"/>
    </xf>
    <xf numFmtId="0" fontId="3" fillId="7" borderId="0" xfId="0" applyFont="1" applyFill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164" fontId="12" fillId="0" borderId="0" xfId="1" applyFont="1" applyAlignment="1"/>
    <xf numFmtId="0" fontId="13" fillId="0" borderId="0" xfId="0" applyFont="1" applyAlignment="1">
      <alignment horizontal="center" vertical="center"/>
    </xf>
    <xf numFmtId="0" fontId="12" fillId="0" borderId="6" xfId="0" applyFont="1" applyBorder="1" applyAlignment="1">
      <alignment vertical="top"/>
    </xf>
    <xf numFmtId="0" fontId="12" fillId="0" borderId="6" xfId="0" applyFont="1" applyBorder="1" applyAlignment="1">
      <alignment horizontal="center" vertical="top"/>
    </xf>
    <xf numFmtId="164" fontId="12" fillId="0" borderId="6" xfId="1" applyFont="1" applyBorder="1" applyAlignment="1">
      <alignment vertical="top"/>
    </xf>
    <xf numFmtId="0" fontId="12" fillId="0" borderId="0" xfId="0" applyFont="1" applyAlignment="1">
      <alignment vertical="top"/>
    </xf>
    <xf numFmtId="0" fontId="14" fillId="9" borderId="6" xfId="0" applyFont="1" applyFill="1" applyBorder="1" applyAlignment="1">
      <alignment horizontal="center" vertical="center"/>
    </xf>
    <xf numFmtId="0" fontId="14" fillId="9" borderId="6" xfId="0" applyFont="1" applyFill="1" applyBorder="1" applyAlignment="1" applyProtection="1">
      <alignment horizontal="center" vertical="center"/>
      <protection locked="0"/>
    </xf>
    <xf numFmtId="164" fontId="14" fillId="9" borderId="6" xfId="1" applyFont="1" applyFill="1" applyBorder="1" applyAlignment="1">
      <alignment horizontal="center" vertical="center"/>
    </xf>
    <xf numFmtId="0" fontId="10" fillId="8" borderId="6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1" fillId="0" borderId="6" xfId="0" applyFont="1" applyBorder="1" applyAlignment="1" applyProtection="1">
      <alignment horizontal="left" vertical="top" wrapText="1"/>
      <protection locked="0"/>
    </xf>
    <xf numFmtId="164" fontId="15" fillId="7" borderId="0" xfId="1" applyFont="1" applyFill="1" applyAlignment="1">
      <alignment horizontal="right"/>
    </xf>
    <xf numFmtId="10" fontId="15" fillId="7" borderId="0" xfId="1" applyNumberFormat="1" applyFont="1" applyFill="1" applyAlignment="1"/>
    <xf numFmtId="0" fontId="17" fillId="8" borderId="0" xfId="0" applyFont="1" applyFill="1" applyAlignment="1">
      <alignment horizontal="left"/>
    </xf>
    <xf numFmtId="0" fontId="17" fillId="8" borderId="0" xfId="0" applyFont="1" applyFill="1"/>
    <xf numFmtId="0" fontId="12" fillId="8" borderId="0" xfId="0" applyFont="1" applyFill="1"/>
    <xf numFmtId="0" fontId="12" fillId="8" borderId="0" xfId="0" applyFont="1" applyFill="1" applyAlignment="1">
      <alignment horizontal="center"/>
    </xf>
    <xf numFmtId="164" fontId="12" fillId="8" borderId="0" xfId="1" applyFont="1" applyFill="1" applyAlignment="1"/>
    <xf numFmtId="164" fontId="16" fillId="8" borderId="0" xfId="1" applyFont="1" applyFill="1" applyAlignment="1"/>
    <xf numFmtId="0" fontId="13" fillId="10" borderId="6" xfId="0" applyFont="1" applyFill="1" applyBorder="1" applyAlignment="1">
      <alignment horizontal="center" vertical="center"/>
    </xf>
    <xf numFmtId="0" fontId="14" fillId="9" borderId="6" xfId="1" applyNumberFormat="1" applyFont="1" applyFill="1" applyBorder="1" applyAlignment="1">
      <alignment horizontal="center" vertical="center"/>
    </xf>
    <xf numFmtId="0" fontId="12" fillId="0" borderId="0" xfId="1" applyNumberFormat="1" applyFont="1" applyAlignment="1">
      <alignment horizontal="center"/>
    </xf>
    <xf numFmtId="0" fontId="16" fillId="8" borderId="0" xfId="1" applyNumberFormat="1" applyFont="1" applyFill="1" applyAlignment="1">
      <alignment horizontal="center"/>
    </xf>
    <xf numFmtId="17" fontId="12" fillId="0" borderId="6" xfId="1" applyNumberFormat="1" applyFont="1" applyBorder="1" applyAlignment="1">
      <alignment horizontal="center" vertical="top"/>
    </xf>
    <xf numFmtId="0" fontId="12" fillId="0" borderId="6" xfId="1" applyNumberFormat="1" applyFont="1" applyBorder="1" applyAlignment="1">
      <alignment horizontal="center" vertical="top"/>
    </xf>
    <xf numFmtId="0" fontId="18" fillId="0" borderId="6" xfId="0" applyFont="1" applyBorder="1" applyAlignment="1">
      <alignment horizontal="center" vertical="top"/>
    </xf>
    <xf numFmtId="0" fontId="12" fillId="8" borderId="0" xfId="1" applyNumberFormat="1" applyFont="1" applyFill="1" applyAlignment="1">
      <alignment horizontal="center"/>
    </xf>
    <xf numFmtId="0" fontId="13" fillId="8" borderId="0" xfId="0" applyFont="1" applyFill="1" applyAlignment="1">
      <alignment horizontal="center" vertical="center"/>
    </xf>
    <xf numFmtId="0" fontId="12" fillId="8" borderId="0" xfId="0" applyFont="1" applyFill="1" applyAlignment="1">
      <alignment vertical="top"/>
    </xf>
    <xf numFmtId="17" fontId="12" fillId="8" borderId="0" xfId="0" applyNumberFormat="1" applyFont="1" applyFill="1" applyAlignment="1">
      <alignment vertical="top"/>
    </xf>
    <xf numFmtId="164" fontId="15" fillId="11" borderId="0" xfId="1" applyFont="1" applyFill="1" applyAlignment="1">
      <alignment horizontal="right"/>
    </xf>
    <xf numFmtId="10" fontId="15" fillId="11" borderId="0" xfId="1" applyNumberFormat="1" applyFont="1" applyFill="1" applyAlignment="1"/>
    <xf numFmtId="164" fontId="12" fillId="0" borderId="6" xfId="1" applyFont="1" applyFill="1" applyBorder="1" applyAlignment="1">
      <alignment vertical="top"/>
    </xf>
    <xf numFmtId="17" fontId="12" fillId="0" borderId="6" xfId="1" applyNumberFormat="1" applyFont="1" applyFill="1" applyBorder="1" applyAlignment="1">
      <alignment horizontal="center" vertical="top"/>
    </xf>
    <xf numFmtId="164" fontId="19" fillId="8" borderId="0" xfId="1" applyFont="1" applyFill="1" applyAlignment="1"/>
    <xf numFmtId="17" fontId="12" fillId="0" borderId="6" xfId="0" applyNumberFormat="1" applyFont="1" applyBorder="1" applyAlignment="1">
      <alignment horizontal="center" vertical="top"/>
    </xf>
    <xf numFmtId="17" fontId="12" fillId="0" borderId="0" xfId="0" applyNumberFormat="1" applyFont="1" applyAlignment="1">
      <alignment vertical="top"/>
    </xf>
    <xf numFmtId="0" fontId="12" fillId="0" borderId="6" xfId="1" applyNumberFormat="1" applyFont="1" applyFill="1" applyBorder="1" applyAlignment="1">
      <alignment horizontal="center" vertical="top"/>
    </xf>
    <xf numFmtId="10" fontId="12" fillId="0" borderId="6" xfId="0" applyNumberFormat="1" applyFont="1" applyBorder="1" applyAlignment="1">
      <alignment horizontal="center" vertical="top"/>
    </xf>
    <xf numFmtId="164" fontId="12" fillId="11" borderId="6" xfId="1" applyFont="1" applyFill="1" applyBorder="1" applyAlignment="1">
      <alignment vertical="top"/>
    </xf>
    <xf numFmtId="164" fontId="20" fillId="8" borderId="0" xfId="1" applyFont="1" applyFill="1" applyAlignment="1"/>
    <xf numFmtId="0" fontId="13" fillId="10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2" fillId="11" borderId="6" xfId="0" applyFont="1" applyFill="1" applyBorder="1" applyAlignment="1">
      <alignment vertical="top"/>
    </xf>
  </cellXfs>
  <cellStyles count="2">
    <cellStyle name="Comma" xfId="1" builtinId="3"/>
    <cellStyle name="Normal" xfId="0" builtinId="0"/>
  </cellStyles>
  <dxfs count="21"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3" tint="0.79998168889431442"/>
        </patternFill>
      </fill>
    </dxf>
    <dxf>
      <font>
        <b/>
        <i val="0"/>
        <color rgb="FFFF0000"/>
      </font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3" tint="0.79998168889431442"/>
        </patternFill>
      </fill>
    </dxf>
    <dxf>
      <font>
        <b/>
        <i val="0"/>
        <color rgb="FFFF0000"/>
      </font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3" tint="0.79998168889431442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u/1/folders/1I5lkcVOV8Bu6wcgASjoa7myzVETS0zJ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A6DC3-3A01-4D83-B07F-B519800156C8}">
  <dimension ref="A1:Z20"/>
  <sheetViews>
    <sheetView tabSelected="1" zoomScale="70" zoomScaleNormal="7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M18" sqref="M18"/>
    </sheetView>
  </sheetViews>
  <sheetFormatPr defaultRowHeight="21"/>
  <cols>
    <col min="1" max="1" width="5.6640625" style="33" customWidth="1"/>
    <col min="2" max="2" width="8.33203125" style="33" customWidth="1"/>
    <col min="3" max="3" width="8.77734375" style="33" customWidth="1"/>
    <col min="4" max="4" width="18.44140625" style="32" customWidth="1"/>
    <col min="5" max="5" width="24.109375" style="32" customWidth="1"/>
    <col min="6" max="6" width="42" style="32" customWidth="1"/>
    <col min="7" max="7" width="53.77734375" style="32" hidden="1" customWidth="1"/>
    <col min="8" max="8" width="8.88671875" style="33"/>
    <col min="9" max="9" width="10.44140625" style="33" customWidth="1"/>
    <col min="10" max="10" width="9" style="33" customWidth="1"/>
    <col min="11" max="11" width="15.88671875" style="34" hidden="1" customWidth="1"/>
    <col min="12" max="12" width="15.21875" style="34" hidden="1" customWidth="1"/>
    <col min="13" max="13" width="23.88671875" style="34" customWidth="1"/>
    <col min="14" max="14" width="14.44140625" style="34" customWidth="1"/>
    <col min="15" max="15" width="19.6640625" style="34" customWidth="1"/>
    <col min="16" max="16" width="37.6640625" style="34" customWidth="1"/>
    <col min="17" max="17" width="21.44140625" style="56" customWidth="1"/>
    <col min="18" max="21" width="8.88671875" style="33"/>
    <col min="22" max="22" width="10.6640625" style="33" customWidth="1"/>
    <col min="23" max="16384" width="8.88671875" style="32"/>
  </cols>
  <sheetData>
    <row r="1" spans="1:26" ht="31.2">
      <c r="A1" s="48" t="s">
        <v>110</v>
      </c>
      <c r="B1" s="48"/>
      <c r="C1" s="48"/>
      <c r="D1" s="49"/>
      <c r="E1" s="50"/>
      <c r="F1" s="50"/>
      <c r="G1" s="50"/>
      <c r="H1" s="51"/>
      <c r="I1" s="51"/>
      <c r="J1" s="51"/>
      <c r="K1" s="52"/>
      <c r="L1" s="52"/>
      <c r="M1" s="65" t="s">
        <v>93</v>
      </c>
      <c r="N1" s="66">
        <v>4.2999999999999997E-2</v>
      </c>
      <c r="O1" s="52"/>
      <c r="P1" s="52"/>
      <c r="Q1" s="61"/>
      <c r="R1" s="51"/>
      <c r="S1" s="51"/>
      <c r="T1" s="51"/>
      <c r="U1" s="51"/>
      <c r="V1" s="51"/>
      <c r="W1" s="50"/>
      <c r="X1" s="50"/>
      <c r="Y1" s="50"/>
      <c r="Z1" s="50"/>
    </row>
    <row r="2" spans="1:26" ht="28.8">
      <c r="A2" s="51"/>
      <c r="B2" s="51"/>
      <c r="C2" s="51"/>
      <c r="D2" s="50"/>
      <c r="E2" s="50"/>
      <c r="F2" s="50"/>
      <c r="G2" s="50"/>
      <c r="H2" s="51"/>
      <c r="I2" s="51"/>
      <c r="J2" s="51"/>
      <c r="K2" s="52"/>
      <c r="L2" s="52"/>
      <c r="M2" s="75">
        <f>SUM(M4:M14)</f>
        <v>2099392</v>
      </c>
      <c r="N2" s="52"/>
      <c r="O2" s="53">
        <f>SUM(O4:O14)</f>
        <v>89707.67</v>
      </c>
      <c r="P2" s="53"/>
      <c r="Q2" s="57"/>
      <c r="R2" s="76" t="s">
        <v>98</v>
      </c>
      <c r="S2" s="76"/>
      <c r="T2" s="76"/>
      <c r="U2" s="76"/>
      <c r="V2" s="76"/>
      <c r="W2" s="50"/>
      <c r="X2" s="50"/>
      <c r="Y2" s="50"/>
      <c r="Z2" s="50"/>
    </row>
    <row r="3" spans="1:26" s="35" customFormat="1" ht="29.4" customHeight="1">
      <c r="A3" s="40" t="s">
        <v>2</v>
      </c>
      <c r="B3" s="40" t="s">
        <v>130</v>
      </c>
      <c r="C3" s="40" t="s">
        <v>131</v>
      </c>
      <c r="D3" s="40" t="s">
        <v>86</v>
      </c>
      <c r="E3" s="40" t="s">
        <v>44</v>
      </c>
      <c r="F3" s="40" t="s">
        <v>62</v>
      </c>
      <c r="G3" s="41" t="s">
        <v>60</v>
      </c>
      <c r="H3" s="40" t="s">
        <v>45</v>
      </c>
      <c r="I3" s="40" t="s">
        <v>46</v>
      </c>
      <c r="J3" s="40" t="s">
        <v>47</v>
      </c>
      <c r="K3" s="42" t="s">
        <v>48</v>
      </c>
      <c r="L3" s="42" t="s">
        <v>49</v>
      </c>
      <c r="M3" s="42" t="s">
        <v>50</v>
      </c>
      <c r="N3" s="42" t="s">
        <v>51</v>
      </c>
      <c r="O3" s="42" t="s">
        <v>52</v>
      </c>
      <c r="P3" s="42" t="s">
        <v>13</v>
      </c>
      <c r="Q3" s="55" t="s">
        <v>99</v>
      </c>
      <c r="R3" s="54" t="s">
        <v>94</v>
      </c>
      <c r="S3" s="54" t="s">
        <v>95</v>
      </c>
      <c r="T3" s="54" t="s">
        <v>96</v>
      </c>
      <c r="U3" s="54" t="s">
        <v>41</v>
      </c>
      <c r="V3" s="54" t="s">
        <v>97</v>
      </c>
      <c r="W3" s="62" t="s">
        <v>101</v>
      </c>
      <c r="X3" s="62"/>
      <c r="Y3" s="62"/>
      <c r="Z3" s="62"/>
    </row>
    <row r="4" spans="1:26" s="39" customFormat="1" ht="24" customHeight="1">
      <c r="A4" s="37">
        <v>1</v>
      </c>
      <c r="B4" s="70">
        <v>45627</v>
      </c>
      <c r="C4" s="73">
        <v>4.2999999999999997E-2</v>
      </c>
      <c r="D4" s="36" t="s">
        <v>26</v>
      </c>
      <c r="E4" s="36" t="s">
        <v>53</v>
      </c>
      <c r="F4" s="80" t="s">
        <v>111</v>
      </c>
      <c r="G4" s="43"/>
      <c r="H4" s="37" t="s">
        <v>54</v>
      </c>
      <c r="I4" s="37">
        <v>24</v>
      </c>
      <c r="J4" s="37">
        <v>2</v>
      </c>
      <c r="K4" s="38"/>
      <c r="L4" s="38">
        <f>M4-K4</f>
        <v>304200</v>
      </c>
      <c r="M4" s="38">
        <v>304200</v>
      </c>
      <c r="N4" s="38">
        <v>152100</v>
      </c>
      <c r="O4" s="74">
        <v>12675</v>
      </c>
      <c r="P4" s="38"/>
      <c r="Q4" s="58"/>
      <c r="R4" s="60"/>
      <c r="S4" s="60"/>
      <c r="T4" s="60"/>
      <c r="U4" s="60"/>
      <c r="V4" s="60"/>
      <c r="W4" s="63"/>
      <c r="X4" s="63"/>
      <c r="Y4" s="63"/>
      <c r="Z4" s="63"/>
    </row>
    <row r="5" spans="1:26" s="39" customFormat="1" ht="24" customHeight="1">
      <c r="A5" s="37">
        <v>2</v>
      </c>
      <c r="B5" s="70">
        <v>45627</v>
      </c>
      <c r="C5" s="73">
        <v>4.2999999999999997E-2</v>
      </c>
      <c r="D5" s="36" t="s">
        <v>26</v>
      </c>
      <c r="E5" s="36" t="s">
        <v>55</v>
      </c>
      <c r="F5" s="80" t="s">
        <v>111</v>
      </c>
      <c r="G5" s="43"/>
      <c r="H5" s="37" t="s">
        <v>54</v>
      </c>
      <c r="I5" s="37">
        <v>24</v>
      </c>
      <c r="J5" s="37">
        <v>2</v>
      </c>
      <c r="K5" s="38"/>
      <c r="L5" s="38">
        <f t="shared" ref="L5:L14" si="0">M5-K5</f>
        <v>10000</v>
      </c>
      <c r="M5" s="38">
        <v>10000</v>
      </c>
      <c r="N5" s="38">
        <v>5000</v>
      </c>
      <c r="O5" s="74">
        <v>416.67</v>
      </c>
      <c r="P5" s="38"/>
      <c r="Q5" s="58"/>
      <c r="R5" s="60"/>
      <c r="S5" s="60"/>
      <c r="T5" s="60"/>
      <c r="U5" s="60"/>
      <c r="V5" s="60"/>
      <c r="W5" s="63"/>
      <c r="X5" s="63"/>
      <c r="Y5" s="63"/>
      <c r="Z5" s="63"/>
    </row>
    <row r="6" spans="1:26" s="39" customFormat="1" ht="24" customHeight="1">
      <c r="A6" s="37">
        <v>3</v>
      </c>
      <c r="B6" s="70">
        <v>45627</v>
      </c>
      <c r="C6" s="73">
        <v>4.2999999999999997E-2</v>
      </c>
      <c r="D6" s="36" t="s">
        <v>35</v>
      </c>
      <c r="E6" s="36" t="s">
        <v>53</v>
      </c>
      <c r="F6" s="80" t="s">
        <v>112</v>
      </c>
      <c r="G6" s="44"/>
      <c r="H6" s="37" t="s">
        <v>54</v>
      </c>
      <c r="I6" s="37">
        <v>24</v>
      </c>
      <c r="J6" s="37">
        <v>2</v>
      </c>
      <c r="K6" s="67"/>
      <c r="L6" s="38">
        <f t="shared" si="0"/>
        <v>253200</v>
      </c>
      <c r="M6" s="67">
        <v>253200</v>
      </c>
      <c r="N6" s="67">
        <v>126600</v>
      </c>
      <c r="O6" s="74">
        <v>10550</v>
      </c>
      <c r="P6" s="67" t="s">
        <v>113</v>
      </c>
      <c r="Q6" s="68"/>
      <c r="R6" s="60"/>
      <c r="S6" s="60"/>
      <c r="T6" s="60"/>
      <c r="U6" s="60"/>
      <c r="V6" s="60"/>
    </row>
    <row r="7" spans="1:26" s="39" customFormat="1" ht="24" customHeight="1">
      <c r="A7" s="37">
        <v>4</v>
      </c>
      <c r="B7" s="70">
        <v>45627</v>
      </c>
      <c r="C7" s="73">
        <v>4.2999999999999997E-2</v>
      </c>
      <c r="D7" s="36" t="s">
        <v>17</v>
      </c>
      <c r="E7" s="36" t="s">
        <v>53</v>
      </c>
      <c r="F7" s="80" t="s">
        <v>114</v>
      </c>
      <c r="G7" s="44"/>
      <c r="H7" s="37" t="s">
        <v>54</v>
      </c>
      <c r="I7" s="37">
        <v>24</v>
      </c>
      <c r="J7" s="37">
        <v>2</v>
      </c>
      <c r="K7" s="67"/>
      <c r="L7" s="38">
        <f t="shared" si="0"/>
        <v>338400</v>
      </c>
      <c r="M7" s="67">
        <v>338400</v>
      </c>
      <c r="N7" s="67">
        <v>169200</v>
      </c>
      <c r="O7" s="74">
        <v>14100</v>
      </c>
      <c r="P7" s="67"/>
      <c r="Q7" s="68"/>
      <c r="R7" s="60"/>
      <c r="S7" s="60"/>
      <c r="T7" s="60"/>
      <c r="U7" s="60"/>
      <c r="V7" s="60"/>
    </row>
    <row r="8" spans="1:26" s="39" customFormat="1" ht="24" customHeight="1">
      <c r="A8" s="37">
        <v>5</v>
      </c>
      <c r="B8" s="70">
        <v>45627</v>
      </c>
      <c r="C8" s="73">
        <v>4.2999999999999997E-2</v>
      </c>
      <c r="D8" s="36" t="s">
        <v>17</v>
      </c>
      <c r="E8" s="36" t="s">
        <v>55</v>
      </c>
      <c r="F8" s="80" t="s">
        <v>114</v>
      </c>
      <c r="G8" s="45"/>
      <c r="H8" s="37" t="s">
        <v>54</v>
      </c>
      <c r="I8" s="37">
        <v>24</v>
      </c>
      <c r="J8" s="37">
        <v>2</v>
      </c>
      <c r="K8" s="67"/>
      <c r="L8" s="38">
        <f t="shared" si="0"/>
        <v>50000</v>
      </c>
      <c r="M8" s="67">
        <v>50000</v>
      </c>
      <c r="N8" s="67">
        <v>25000</v>
      </c>
      <c r="O8" s="74">
        <v>2083.33</v>
      </c>
      <c r="P8" s="67"/>
      <c r="Q8" s="68"/>
      <c r="R8" s="60"/>
      <c r="S8" s="60"/>
      <c r="T8" s="60"/>
      <c r="U8" s="60"/>
      <c r="V8" s="60"/>
    </row>
    <row r="9" spans="1:26" s="39" customFormat="1" ht="24" customHeight="1">
      <c r="A9" s="37">
        <v>6</v>
      </c>
      <c r="B9" s="70">
        <v>45627</v>
      </c>
      <c r="C9" s="73">
        <v>4.2999999999999997E-2</v>
      </c>
      <c r="D9" s="36" t="s">
        <v>17</v>
      </c>
      <c r="E9" s="36" t="s">
        <v>53</v>
      </c>
      <c r="F9" s="80" t="s">
        <v>115</v>
      </c>
      <c r="G9" s="45"/>
      <c r="H9" s="37" t="s">
        <v>54</v>
      </c>
      <c r="I9" s="37">
        <v>24</v>
      </c>
      <c r="J9" s="37">
        <v>2</v>
      </c>
      <c r="K9" s="67"/>
      <c r="L9" s="38">
        <f t="shared" si="0"/>
        <v>386400</v>
      </c>
      <c r="M9" s="67">
        <v>386400</v>
      </c>
      <c r="N9" s="67">
        <v>193200</v>
      </c>
      <c r="O9" s="74">
        <v>16100</v>
      </c>
      <c r="P9" s="67"/>
      <c r="Q9" s="68"/>
      <c r="R9" s="60"/>
      <c r="S9" s="60"/>
      <c r="T9" s="60"/>
      <c r="U9" s="60"/>
      <c r="V9" s="60"/>
    </row>
    <row r="10" spans="1:26" s="39" customFormat="1" ht="24" customHeight="1">
      <c r="A10" s="37">
        <v>7</v>
      </c>
      <c r="B10" s="70">
        <v>45627</v>
      </c>
      <c r="C10" s="73">
        <v>4.2999999999999997E-2</v>
      </c>
      <c r="D10" s="36" t="s">
        <v>17</v>
      </c>
      <c r="E10" s="36" t="s">
        <v>55</v>
      </c>
      <c r="F10" s="80" t="s">
        <v>115</v>
      </c>
      <c r="G10" s="45"/>
      <c r="H10" s="37" t="s">
        <v>54</v>
      </c>
      <c r="I10" s="37">
        <v>24</v>
      </c>
      <c r="J10" s="37">
        <v>2</v>
      </c>
      <c r="K10" s="67"/>
      <c r="L10" s="38">
        <f t="shared" si="0"/>
        <v>70000</v>
      </c>
      <c r="M10" s="67">
        <v>70000</v>
      </c>
      <c r="N10" s="67">
        <v>35000</v>
      </c>
      <c r="O10" s="74">
        <v>2916.67</v>
      </c>
      <c r="P10" s="67"/>
      <c r="Q10" s="68"/>
      <c r="R10" s="60"/>
      <c r="S10" s="60"/>
      <c r="T10" s="60"/>
      <c r="U10" s="60"/>
      <c r="V10" s="60"/>
    </row>
    <row r="11" spans="1:26" s="39" customFormat="1" ht="24" customHeight="1">
      <c r="A11" s="37">
        <v>8</v>
      </c>
      <c r="B11" s="70">
        <v>45627</v>
      </c>
      <c r="C11" s="73">
        <v>4.2999999999999997E-2</v>
      </c>
      <c r="D11" s="36" t="s">
        <v>24</v>
      </c>
      <c r="E11" s="36" t="s">
        <v>116</v>
      </c>
      <c r="F11" s="80" t="s">
        <v>117</v>
      </c>
      <c r="G11" s="45"/>
      <c r="H11" s="37" t="s">
        <v>54</v>
      </c>
      <c r="I11" s="37">
        <v>12</v>
      </c>
      <c r="J11" s="37">
        <v>1</v>
      </c>
      <c r="K11" s="67"/>
      <c r="L11" s="38">
        <f t="shared" si="0"/>
        <v>15000</v>
      </c>
      <c r="M11" s="67">
        <v>15000</v>
      </c>
      <c r="N11" s="67">
        <v>15000</v>
      </c>
      <c r="O11" s="74">
        <v>1250</v>
      </c>
      <c r="P11" s="67"/>
      <c r="Q11" s="68"/>
      <c r="R11" s="60"/>
      <c r="S11" s="60"/>
      <c r="T11" s="60"/>
      <c r="U11" s="60"/>
      <c r="V11" s="60"/>
    </row>
    <row r="12" spans="1:26" s="39" customFormat="1" ht="24" customHeight="1">
      <c r="A12" s="37">
        <v>9</v>
      </c>
      <c r="B12" s="70">
        <v>45627</v>
      </c>
      <c r="C12" s="73">
        <v>4.2999999999999997E-2</v>
      </c>
      <c r="D12" s="36" t="s">
        <v>20</v>
      </c>
      <c r="E12" s="36" t="s">
        <v>56</v>
      </c>
      <c r="F12" s="80" t="s">
        <v>118</v>
      </c>
      <c r="G12" s="45"/>
      <c r="H12" s="37" t="s">
        <v>54</v>
      </c>
      <c r="I12" s="37">
        <v>36</v>
      </c>
      <c r="J12" s="37">
        <v>3</v>
      </c>
      <c r="K12" s="67"/>
      <c r="L12" s="38">
        <f t="shared" si="0"/>
        <v>457200</v>
      </c>
      <c r="M12" s="67">
        <v>457200</v>
      </c>
      <c r="N12" s="67">
        <v>152400</v>
      </c>
      <c r="O12" s="74">
        <v>12700</v>
      </c>
      <c r="P12" s="67"/>
      <c r="Q12" s="68"/>
      <c r="R12" s="60"/>
      <c r="S12" s="60"/>
      <c r="T12" s="60"/>
      <c r="U12" s="60"/>
      <c r="V12" s="60"/>
    </row>
    <row r="13" spans="1:26" s="39" customFormat="1" ht="24" customHeight="1">
      <c r="A13" s="37">
        <v>10</v>
      </c>
      <c r="B13" s="70">
        <v>45627</v>
      </c>
      <c r="C13" s="73">
        <v>4.2999999999999997E-2</v>
      </c>
      <c r="D13" s="36" t="s">
        <v>20</v>
      </c>
      <c r="E13" s="36" t="s">
        <v>55</v>
      </c>
      <c r="F13" s="80" t="s">
        <v>118</v>
      </c>
      <c r="G13" s="45"/>
      <c r="H13" s="37" t="s">
        <v>54</v>
      </c>
      <c r="I13" s="37">
        <v>36</v>
      </c>
      <c r="J13" s="37">
        <v>5</v>
      </c>
      <c r="K13" s="67"/>
      <c r="L13" s="38">
        <f t="shared" si="0"/>
        <v>15000</v>
      </c>
      <c r="M13" s="67">
        <v>15000</v>
      </c>
      <c r="N13" s="67">
        <v>3000</v>
      </c>
      <c r="O13" s="74">
        <v>250</v>
      </c>
      <c r="P13" s="67"/>
      <c r="Q13" s="68"/>
      <c r="R13" s="60"/>
      <c r="S13" s="60"/>
      <c r="T13" s="60"/>
      <c r="U13" s="60"/>
      <c r="V13" s="60"/>
    </row>
    <row r="14" spans="1:26" s="39" customFormat="1" ht="24" customHeight="1">
      <c r="A14" s="37">
        <v>11</v>
      </c>
      <c r="B14" s="70">
        <v>45627</v>
      </c>
      <c r="C14" s="73">
        <v>4.2999999999999997E-2</v>
      </c>
      <c r="D14" s="36" t="s">
        <v>119</v>
      </c>
      <c r="E14" s="36" t="s">
        <v>58</v>
      </c>
      <c r="F14" s="80" t="s">
        <v>120</v>
      </c>
      <c r="G14" s="45"/>
      <c r="H14" s="37" t="s">
        <v>54</v>
      </c>
      <c r="I14" s="37">
        <v>12</v>
      </c>
      <c r="J14" s="37">
        <v>1</v>
      </c>
      <c r="K14" s="67"/>
      <c r="L14" s="38">
        <f t="shared" si="0"/>
        <v>199992</v>
      </c>
      <c r="M14" s="67">
        <v>199992</v>
      </c>
      <c r="N14" s="67">
        <v>199992</v>
      </c>
      <c r="O14" s="74">
        <v>16666</v>
      </c>
      <c r="P14" s="67"/>
      <c r="Q14" s="68"/>
      <c r="R14" s="60"/>
      <c r="S14" s="60"/>
      <c r="T14" s="60"/>
      <c r="U14" s="60"/>
      <c r="V14" s="60"/>
    </row>
    <row r="15" spans="1:26" ht="24" customHeight="1">
      <c r="A15" s="51"/>
      <c r="B15" s="51"/>
      <c r="C15" s="51"/>
      <c r="D15" s="50"/>
      <c r="E15" s="50"/>
      <c r="F15" s="50"/>
      <c r="G15" s="50"/>
      <c r="H15" s="51"/>
      <c r="I15" s="51"/>
      <c r="J15" s="51"/>
      <c r="K15" s="52"/>
      <c r="L15" s="52"/>
      <c r="M15" s="52"/>
      <c r="N15" s="52"/>
      <c r="O15" s="52"/>
      <c r="P15" s="52"/>
      <c r="Q15" s="61"/>
      <c r="R15" s="51"/>
      <c r="S15" s="51"/>
      <c r="T15" s="51"/>
      <c r="U15" s="51"/>
      <c r="V15" s="51"/>
      <c r="W15" s="50"/>
      <c r="X15" s="50"/>
      <c r="Y15" s="50"/>
      <c r="Z15" s="50"/>
    </row>
    <row r="16" spans="1:26" ht="24" customHeight="1">
      <c r="A16" s="51"/>
      <c r="B16" s="51"/>
      <c r="C16" s="51"/>
      <c r="D16" s="50"/>
      <c r="E16" s="50"/>
      <c r="F16" s="50"/>
      <c r="G16" s="50"/>
      <c r="H16" s="51"/>
      <c r="I16" s="51"/>
      <c r="J16" s="51"/>
      <c r="K16" s="52"/>
      <c r="L16" s="52"/>
      <c r="M16" s="52"/>
      <c r="N16" s="52"/>
      <c r="O16" s="52"/>
      <c r="P16" s="52"/>
      <c r="Q16" s="61"/>
      <c r="R16" s="51"/>
      <c r="S16" s="51"/>
      <c r="T16" s="51"/>
      <c r="U16" s="51"/>
      <c r="V16" s="51"/>
      <c r="W16" s="50"/>
      <c r="X16" s="50"/>
      <c r="Y16" s="50"/>
      <c r="Z16" s="50"/>
    </row>
    <row r="17" spans="1:26" ht="24" customHeight="1">
      <c r="A17" s="51"/>
      <c r="B17" s="51"/>
      <c r="C17" s="51"/>
      <c r="D17" s="50"/>
      <c r="E17" s="50"/>
      <c r="F17" s="50"/>
      <c r="G17" s="50"/>
      <c r="H17" s="51"/>
      <c r="I17" s="51"/>
      <c r="J17" s="51"/>
      <c r="K17" s="52"/>
      <c r="L17" s="52"/>
      <c r="M17" s="52"/>
      <c r="N17" s="52"/>
      <c r="O17" s="52"/>
      <c r="P17" s="52"/>
      <c r="Q17" s="61"/>
      <c r="R17" s="51"/>
      <c r="S17" s="51"/>
      <c r="T17" s="51"/>
      <c r="U17" s="51"/>
      <c r="V17" s="51"/>
      <c r="W17" s="50"/>
      <c r="X17" s="50"/>
      <c r="Y17" s="50"/>
      <c r="Z17" s="50"/>
    </row>
    <row r="18" spans="1:26" ht="24" customHeight="1">
      <c r="A18" s="51"/>
      <c r="B18" s="51"/>
      <c r="C18" s="51"/>
      <c r="D18" s="50"/>
      <c r="E18" s="50"/>
      <c r="F18" s="50"/>
      <c r="G18" s="50"/>
      <c r="H18" s="51"/>
      <c r="I18" s="51"/>
      <c r="J18" s="51"/>
      <c r="K18" s="52"/>
      <c r="L18" s="52"/>
      <c r="M18" s="52"/>
      <c r="N18" s="52"/>
      <c r="O18" s="52"/>
      <c r="P18" s="52"/>
      <c r="Q18" s="61"/>
      <c r="R18" s="51"/>
      <c r="S18" s="51"/>
      <c r="T18" s="51"/>
      <c r="U18" s="51"/>
      <c r="V18" s="51"/>
      <c r="W18" s="50"/>
      <c r="X18" s="50"/>
      <c r="Y18" s="50"/>
      <c r="Z18" s="50"/>
    </row>
    <row r="19" spans="1:26" ht="24" customHeight="1">
      <c r="A19" s="51"/>
      <c r="B19" s="51"/>
      <c r="C19" s="51"/>
      <c r="D19" s="50"/>
      <c r="E19" s="50"/>
      <c r="F19" s="50"/>
      <c r="G19" s="50"/>
      <c r="H19" s="51"/>
      <c r="I19" s="51"/>
      <c r="J19" s="51"/>
      <c r="K19" s="52"/>
      <c r="L19" s="52"/>
      <c r="M19" s="52"/>
      <c r="N19" s="52"/>
      <c r="O19" s="52"/>
      <c r="P19" s="52"/>
      <c r="Q19" s="61"/>
      <c r="R19" s="51"/>
      <c r="S19" s="51"/>
      <c r="T19" s="51"/>
      <c r="U19" s="51"/>
      <c r="V19" s="51"/>
      <c r="W19" s="50"/>
      <c r="X19" s="50"/>
      <c r="Y19" s="50"/>
      <c r="Z19" s="50"/>
    </row>
    <row r="20" spans="1:26" ht="24" customHeight="1"/>
  </sheetData>
  <mergeCells count="1">
    <mergeCell ref="R2:V2"/>
  </mergeCells>
  <conditionalFormatting sqref="G4:G14">
    <cfRule type="expression" dxfId="20" priority="1">
      <formula>$AF4="5.ต่อสัญญาล่าช้า"</formula>
    </cfRule>
    <cfRule type="expression" dxfId="19" priority="2">
      <formula>$AF4="4.ต่อสัญญาตามกำหนด"</formula>
    </cfRule>
    <cfRule type="expression" dxfId="18" priority="3">
      <formula>$AF4="3.กำไรจาการขายอุปกรณ์"</formula>
    </cfRule>
    <cfRule type="expression" dxfId="17" priority="4">
      <formula>$AF4="2.ค่าเชื่อมสัญญาณ"</formula>
    </cfRule>
    <cfRule type="expression" dxfId="16" priority="5">
      <formula>$AF4="1.ค่าบริการ(3Y)"</formula>
    </cfRule>
    <cfRule type="expression" dxfId="15" priority="6">
      <formula>$AF4="1.ค่าบริการ(2Y)"</formula>
    </cfRule>
    <cfRule type="expression" dxfId="14" priority="7">
      <formula>$AF4="1.ค่าบริการ(1Y)"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8AB66-9ADF-4C77-B9E7-F07C5A2C0E98}">
  <dimension ref="A1:Z18"/>
  <sheetViews>
    <sheetView zoomScale="70" zoomScaleNormal="7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F19" sqref="F19"/>
    </sheetView>
  </sheetViews>
  <sheetFormatPr defaultRowHeight="21"/>
  <cols>
    <col min="1" max="1" width="5.6640625" style="33" customWidth="1"/>
    <col min="2" max="2" width="9.33203125" style="33" customWidth="1"/>
    <col min="3" max="3" width="10.88671875" style="33" customWidth="1"/>
    <col min="4" max="4" width="21.5546875" style="32" customWidth="1"/>
    <col min="5" max="5" width="24.109375" style="32" customWidth="1"/>
    <col min="6" max="6" width="49.109375" style="32" customWidth="1"/>
    <col min="7" max="7" width="53.77734375" style="32" hidden="1" customWidth="1"/>
    <col min="8" max="8" width="8.88671875" style="33"/>
    <col min="9" max="9" width="10.44140625" style="33" customWidth="1"/>
    <col min="10" max="10" width="9" style="33" customWidth="1"/>
    <col min="11" max="11" width="15.88671875" style="34" hidden="1" customWidth="1"/>
    <col min="12" max="12" width="15.21875" style="34" hidden="1" customWidth="1"/>
    <col min="13" max="13" width="23.88671875" style="34" customWidth="1"/>
    <col min="14" max="14" width="14.44140625" style="34" customWidth="1"/>
    <col min="15" max="15" width="19.6640625" style="34" customWidth="1"/>
    <col min="16" max="16" width="24.33203125" style="34" customWidth="1"/>
    <col min="17" max="17" width="21.44140625" style="56" customWidth="1"/>
    <col min="18" max="21" width="8.88671875" style="33"/>
    <col min="22" max="22" width="10.6640625" style="33" customWidth="1"/>
    <col min="23" max="16384" width="8.88671875" style="32"/>
  </cols>
  <sheetData>
    <row r="1" spans="1:26" ht="31.2">
      <c r="A1" s="48" t="s">
        <v>121</v>
      </c>
      <c r="B1" s="48"/>
      <c r="C1" s="48"/>
      <c r="D1" s="49"/>
      <c r="E1" s="50"/>
      <c r="F1" s="50"/>
      <c r="G1" s="50"/>
      <c r="H1" s="51"/>
      <c r="I1" s="51"/>
      <c r="J1" s="51"/>
      <c r="K1" s="52"/>
      <c r="L1" s="52"/>
      <c r="M1" s="65" t="s">
        <v>93</v>
      </c>
      <c r="N1" s="66">
        <v>0</v>
      </c>
      <c r="O1" s="52"/>
      <c r="P1" s="52"/>
      <c r="Q1" s="61"/>
      <c r="R1" s="51"/>
      <c r="S1" s="51"/>
      <c r="T1" s="51"/>
      <c r="U1" s="51"/>
      <c r="V1" s="51"/>
      <c r="W1" s="50"/>
      <c r="X1" s="50"/>
      <c r="Y1" s="50"/>
      <c r="Z1" s="50"/>
    </row>
    <row r="2" spans="1:26" ht="28.8">
      <c r="A2" s="51"/>
      <c r="B2" s="51"/>
      <c r="C2" s="51"/>
      <c r="D2" s="50"/>
      <c r="E2" s="50"/>
      <c r="F2" s="50"/>
      <c r="G2" s="50"/>
      <c r="H2" s="51"/>
      <c r="I2" s="51"/>
      <c r="J2" s="51"/>
      <c r="K2" s="52"/>
      <c r="L2" s="52"/>
      <c r="M2" s="75">
        <f>SUM(M4:M12)</f>
        <v>740600</v>
      </c>
      <c r="N2" s="52"/>
      <c r="O2" s="69">
        <f>SUM(O4:O12)</f>
        <v>47691.666666666664</v>
      </c>
      <c r="P2" s="53"/>
      <c r="Q2" s="57"/>
      <c r="R2" s="76" t="s">
        <v>98</v>
      </c>
      <c r="S2" s="76"/>
      <c r="T2" s="76"/>
      <c r="U2" s="76"/>
      <c r="V2" s="76"/>
      <c r="W2" s="50"/>
      <c r="X2" s="50"/>
      <c r="Y2" s="50"/>
      <c r="Z2" s="50"/>
    </row>
    <row r="3" spans="1:26" s="35" customFormat="1" ht="29.4" customHeight="1">
      <c r="A3" s="40" t="s">
        <v>2</v>
      </c>
      <c r="B3" s="40" t="s">
        <v>130</v>
      </c>
      <c r="C3" s="40" t="s">
        <v>131</v>
      </c>
      <c r="D3" s="40" t="s">
        <v>86</v>
      </c>
      <c r="E3" s="40" t="s">
        <v>44</v>
      </c>
      <c r="F3" s="40" t="s">
        <v>62</v>
      </c>
      <c r="G3" s="41" t="s">
        <v>60</v>
      </c>
      <c r="H3" s="40" t="s">
        <v>45</v>
      </c>
      <c r="I3" s="40" t="s">
        <v>46</v>
      </c>
      <c r="J3" s="40" t="s">
        <v>47</v>
      </c>
      <c r="K3" s="42" t="s">
        <v>48</v>
      </c>
      <c r="L3" s="42" t="s">
        <v>49</v>
      </c>
      <c r="M3" s="42" t="s">
        <v>50</v>
      </c>
      <c r="N3" s="42" t="s">
        <v>51</v>
      </c>
      <c r="O3" s="42" t="s">
        <v>52</v>
      </c>
      <c r="P3" s="42" t="s">
        <v>13</v>
      </c>
      <c r="Q3" s="55" t="s">
        <v>99</v>
      </c>
      <c r="R3" s="54" t="s">
        <v>94</v>
      </c>
      <c r="S3" s="54" t="s">
        <v>95</v>
      </c>
      <c r="T3" s="54" t="s">
        <v>96</v>
      </c>
      <c r="U3" s="54" t="s">
        <v>41</v>
      </c>
      <c r="V3" s="54" t="s">
        <v>97</v>
      </c>
      <c r="W3" s="62" t="s">
        <v>101</v>
      </c>
      <c r="X3" s="62"/>
      <c r="Y3" s="62"/>
      <c r="Z3" s="62"/>
    </row>
    <row r="4" spans="1:26" s="39" customFormat="1" ht="24" customHeight="1">
      <c r="A4" s="37">
        <v>1</v>
      </c>
      <c r="B4" s="70">
        <v>45597</v>
      </c>
      <c r="C4" s="73">
        <v>0</v>
      </c>
      <c r="D4" s="36" t="s">
        <v>90</v>
      </c>
      <c r="E4" s="36" t="s">
        <v>55</v>
      </c>
      <c r="F4" s="80" t="s">
        <v>123</v>
      </c>
      <c r="G4" s="43"/>
      <c r="H4" s="37" t="s">
        <v>54</v>
      </c>
      <c r="I4" s="37">
        <v>24</v>
      </c>
      <c r="J4" s="37">
        <v>2</v>
      </c>
      <c r="K4" s="38"/>
      <c r="L4" s="38">
        <f>M4-K4</f>
        <v>5600</v>
      </c>
      <c r="M4" s="38">
        <v>5600</v>
      </c>
      <c r="N4" s="38">
        <v>2800</v>
      </c>
      <c r="O4" s="74">
        <v>233.33333333333334</v>
      </c>
      <c r="P4" s="38"/>
      <c r="Q4" s="58"/>
      <c r="R4" s="60"/>
      <c r="S4" s="60"/>
      <c r="T4" s="60"/>
      <c r="U4" s="60"/>
      <c r="V4" s="60"/>
      <c r="W4" s="63"/>
      <c r="X4" s="63"/>
      <c r="Y4" s="63"/>
      <c r="Z4" s="63"/>
    </row>
    <row r="5" spans="1:26" s="39" customFormat="1" ht="24" customHeight="1">
      <c r="A5" s="37">
        <v>2</v>
      </c>
      <c r="B5" s="70">
        <v>45597</v>
      </c>
      <c r="C5" s="73">
        <v>0</v>
      </c>
      <c r="D5" s="36" t="s">
        <v>92</v>
      </c>
      <c r="E5" s="36" t="s">
        <v>55</v>
      </c>
      <c r="F5" s="80" t="s">
        <v>124</v>
      </c>
      <c r="G5" s="43"/>
      <c r="H5" s="37" t="s">
        <v>59</v>
      </c>
      <c r="I5" s="37">
        <v>12</v>
      </c>
      <c r="J5" s="37">
        <v>1</v>
      </c>
      <c r="K5" s="38"/>
      <c r="L5" s="38">
        <f t="shared" ref="L5:L12" si="0">M5-K5</f>
        <v>1000</v>
      </c>
      <c r="M5" s="38">
        <v>1000</v>
      </c>
      <c r="N5" s="38">
        <v>1000</v>
      </c>
      <c r="O5" s="74">
        <v>83.333333333333329</v>
      </c>
      <c r="P5" s="38"/>
      <c r="Q5" s="58"/>
      <c r="R5" s="60"/>
      <c r="S5" s="60"/>
      <c r="T5" s="60"/>
      <c r="U5" s="60"/>
      <c r="V5" s="60"/>
      <c r="W5" s="63"/>
      <c r="X5" s="63"/>
      <c r="Y5" s="63"/>
      <c r="Z5" s="63"/>
    </row>
    <row r="6" spans="1:26" s="39" customFormat="1" ht="24" customHeight="1">
      <c r="A6" s="37">
        <v>3</v>
      </c>
      <c r="B6" s="70">
        <v>45597</v>
      </c>
      <c r="C6" s="73">
        <v>0</v>
      </c>
      <c r="D6" s="36" t="s">
        <v>92</v>
      </c>
      <c r="E6" s="36" t="s">
        <v>55</v>
      </c>
      <c r="F6" s="80" t="s">
        <v>125</v>
      </c>
      <c r="G6" s="44"/>
      <c r="H6" s="37" t="s">
        <v>59</v>
      </c>
      <c r="I6" s="37">
        <v>12</v>
      </c>
      <c r="J6" s="37">
        <v>1</v>
      </c>
      <c r="K6" s="67"/>
      <c r="L6" s="38">
        <f t="shared" si="0"/>
        <v>1000</v>
      </c>
      <c r="M6" s="67">
        <v>1000</v>
      </c>
      <c r="N6" s="67">
        <v>1000</v>
      </c>
      <c r="O6" s="74">
        <v>83.333333333333329</v>
      </c>
      <c r="P6" s="67"/>
      <c r="Q6" s="68"/>
      <c r="R6" s="60"/>
      <c r="S6" s="60"/>
      <c r="T6" s="60"/>
      <c r="U6" s="60"/>
      <c r="V6" s="60"/>
    </row>
    <row r="7" spans="1:26" s="39" customFormat="1" ht="24" customHeight="1">
      <c r="A7" s="37">
        <v>4</v>
      </c>
      <c r="B7" s="70">
        <v>45597</v>
      </c>
      <c r="C7" s="73">
        <v>0</v>
      </c>
      <c r="D7" s="36" t="s">
        <v>89</v>
      </c>
      <c r="E7" s="36" t="s">
        <v>58</v>
      </c>
      <c r="F7" s="80" t="s">
        <v>126</v>
      </c>
      <c r="G7" s="44"/>
      <c r="H7" s="37" t="s">
        <v>54</v>
      </c>
      <c r="I7" s="37">
        <v>12</v>
      </c>
      <c r="J7" s="37">
        <v>1</v>
      </c>
      <c r="K7" s="67"/>
      <c r="L7" s="38">
        <f t="shared" si="0"/>
        <v>300000</v>
      </c>
      <c r="M7" s="67">
        <v>300000</v>
      </c>
      <c r="N7" s="67">
        <v>300000</v>
      </c>
      <c r="O7" s="74">
        <v>25000</v>
      </c>
      <c r="P7" s="67"/>
      <c r="Q7" s="68"/>
      <c r="R7" s="60"/>
      <c r="S7" s="60"/>
      <c r="T7" s="60"/>
      <c r="U7" s="60"/>
      <c r="V7" s="60"/>
    </row>
    <row r="8" spans="1:26" s="39" customFormat="1" ht="24" customHeight="1">
      <c r="A8" s="37">
        <v>5</v>
      </c>
      <c r="B8" s="70">
        <v>45597</v>
      </c>
      <c r="C8" s="73">
        <v>0</v>
      </c>
      <c r="D8" s="36" t="s">
        <v>122</v>
      </c>
      <c r="E8" s="36" t="s">
        <v>53</v>
      </c>
      <c r="F8" s="80" t="s">
        <v>127</v>
      </c>
      <c r="G8" s="45"/>
      <c r="H8" s="37" t="s">
        <v>54</v>
      </c>
      <c r="I8" s="37">
        <v>24</v>
      </c>
      <c r="J8" s="37">
        <v>2</v>
      </c>
      <c r="K8" s="67"/>
      <c r="L8" s="38">
        <f t="shared" si="0"/>
        <v>156000</v>
      </c>
      <c r="M8" s="67">
        <v>156000</v>
      </c>
      <c r="N8" s="67">
        <v>78000</v>
      </c>
      <c r="O8" s="74">
        <v>6500</v>
      </c>
      <c r="P8" s="67"/>
      <c r="Q8" s="68"/>
      <c r="R8" s="60"/>
      <c r="S8" s="60"/>
      <c r="T8" s="60"/>
      <c r="U8" s="60"/>
      <c r="V8" s="60"/>
    </row>
    <row r="9" spans="1:26" s="39" customFormat="1" ht="24" customHeight="1">
      <c r="A9" s="37">
        <v>6</v>
      </c>
      <c r="B9" s="70">
        <v>45597</v>
      </c>
      <c r="C9" s="73">
        <v>0</v>
      </c>
      <c r="D9" s="36" t="s">
        <v>122</v>
      </c>
      <c r="E9" s="36" t="s">
        <v>55</v>
      </c>
      <c r="F9" s="80" t="s">
        <v>127</v>
      </c>
      <c r="G9" s="45"/>
      <c r="H9" s="37" t="s">
        <v>54</v>
      </c>
      <c r="I9" s="37">
        <v>24</v>
      </c>
      <c r="J9" s="37">
        <v>2</v>
      </c>
      <c r="K9" s="67"/>
      <c r="L9" s="38">
        <f t="shared" si="0"/>
        <v>15000</v>
      </c>
      <c r="M9" s="67">
        <v>15000</v>
      </c>
      <c r="N9" s="67">
        <v>7500</v>
      </c>
      <c r="O9" s="74">
        <v>625</v>
      </c>
      <c r="P9" s="67"/>
      <c r="Q9" s="68"/>
      <c r="R9" s="60"/>
      <c r="S9" s="60"/>
      <c r="T9" s="60"/>
      <c r="U9" s="60"/>
      <c r="V9" s="60"/>
    </row>
    <row r="10" spans="1:26" s="39" customFormat="1" ht="24" customHeight="1">
      <c r="A10" s="37">
        <v>7</v>
      </c>
      <c r="B10" s="70">
        <v>45597</v>
      </c>
      <c r="C10" s="73">
        <v>0</v>
      </c>
      <c r="D10" s="36" t="s">
        <v>89</v>
      </c>
      <c r="E10" s="36" t="s">
        <v>58</v>
      </c>
      <c r="F10" s="80" t="s">
        <v>128</v>
      </c>
      <c r="G10" s="45"/>
      <c r="H10" s="37" t="s">
        <v>54</v>
      </c>
      <c r="I10" s="37">
        <v>12</v>
      </c>
      <c r="J10" s="37">
        <v>1</v>
      </c>
      <c r="K10" s="67"/>
      <c r="L10" s="38">
        <f t="shared" si="0"/>
        <v>102000</v>
      </c>
      <c r="M10" s="67">
        <v>102000</v>
      </c>
      <c r="N10" s="67">
        <v>102000</v>
      </c>
      <c r="O10" s="74">
        <v>8500</v>
      </c>
      <c r="P10" s="67"/>
      <c r="Q10" s="68"/>
      <c r="R10" s="60"/>
      <c r="S10" s="60"/>
      <c r="T10" s="60"/>
      <c r="U10" s="60"/>
      <c r="V10" s="60"/>
    </row>
    <row r="11" spans="1:26" s="39" customFormat="1" ht="24" customHeight="1">
      <c r="A11" s="37">
        <v>8</v>
      </c>
      <c r="B11" s="70">
        <v>45597</v>
      </c>
      <c r="C11" s="73">
        <v>0</v>
      </c>
      <c r="D11" s="36" t="s">
        <v>91</v>
      </c>
      <c r="E11" s="36" t="s">
        <v>53</v>
      </c>
      <c r="F11" s="80" t="s">
        <v>129</v>
      </c>
      <c r="G11" s="45"/>
      <c r="H11" s="37" t="s">
        <v>54</v>
      </c>
      <c r="I11" s="37">
        <v>24</v>
      </c>
      <c r="J11" s="37">
        <v>2</v>
      </c>
      <c r="K11" s="67"/>
      <c r="L11" s="38">
        <f t="shared" si="0"/>
        <v>150000</v>
      </c>
      <c r="M11" s="67">
        <v>150000</v>
      </c>
      <c r="N11" s="67">
        <v>75000</v>
      </c>
      <c r="O11" s="74">
        <v>6250</v>
      </c>
      <c r="P11" s="67"/>
      <c r="Q11" s="68"/>
      <c r="R11" s="60"/>
      <c r="S11" s="60"/>
      <c r="T11" s="60"/>
      <c r="U11" s="60"/>
      <c r="V11" s="60"/>
    </row>
    <row r="12" spans="1:26" s="39" customFormat="1" ht="24" customHeight="1">
      <c r="A12" s="37">
        <v>9</v>
      </c>
      <c r="B12" s="70">
        <v>45597</v>
      </c>
      <c r="C12" s="73">
        <v>0</v>
      </c>
      <c r="D12" s="36" t="s">
        <v>91</v>
      </c>
      <c r="E12" s="36" t="s">
        <v>55</v>
      </c>
      <c r="F12" s="80" t="s">
        <v>129</v>
      </c>
      <c r="G12" s="45"/>
      <c r="H12" s="37" t="s">
        <v>54</v>
      </c>
      <c r="I12" s="37">
        <v>24</v>
      </c>
      <c r="J12" s="37">
        <v>2</v>
      </c>
      <c r="K12" s="67"/>
      <c r="L12" s="38">
        <f t="shared" si="0"/>
        <v>10000</v>
      </c>
      <c r="M12" s="67">
        <v>10000</v>
      </c>
      <c r="N12" s="67">
        <v>5000</v>
      </c>
      <c r="O12" s="74">
        <v>416.66666666666669</v>
      </c>
      <c r="P12" s="67"/>
      <c r="Q12" s="68"/>
      <c r="R12" s="60"/>
      <c r="S12" s="60"/>
      <c r="T12" s="60"/>
      <c r="U12" s="60"/>
      <c r="V12" s="60"/>
    </row>
    <row r="13" spans="1:26" ht="24" customHeight="1">
      <c r="A13" s="51"/>
      <c r="B13" s="51"/>
      <c r="C13" s="51"/>
      <c r="D13" s="50"/>
      <c r="E13" s="50"/>
      <c r="F13" s="50"/>
      <c r="G13" s="50"/>
      <c r="H13" s="51"/>
      <c r="I13" s="51"/>
      <c r="J13" s="51"/>
      <c r="K13" s="52"/>
      <c r="L13" s="52"/>
      <c r="M13" s="52"/>
      <c r="N13" s="52"/>
      <c r="O13" s="52"/>
      <c r="P13" s="52"/>
      <c r="Q13" s="61"/>
      <c r="R13" s="51"/>
      <c r="S13" s="51"/>
      <c r="T13" s="51"/>
      <c r="U13" s="51"/>
      <c r="V13" s="51"/>
      <c r="W13" s="50"/>
      <c r="X13" s="50"/>
      <c r="Y13" s="50"/>
      <c r="Z13" s="50"/>
    </row>
    <row r="14" spans="1:26" ht="24" customHeight="1">
      <c r="A14" s="51"/>
      <c r="B14" s="51"/>
      <c r="C14" s="51"/>
      <c r="D14" s="50"/>
      <c r="E14" s="50"/>
      <c r="F14" s="50"/>
      <c r="G14" s="50"/>
      <c r="H14" s="51"/>
      <c r="I14" s="51"/>
      <c r="J14" s="51"/>
      <c r="K14" s="52"/>
      <c r="L14" s="52"/>
      <c r="M14" s="52"/>
      <c r="N14" s="52"/>
      <c r="O14" s="52"/>
      <c r="P14" s="52"/>
      <c r="Q14" s="61"/>
      <c r="R14" s="51"/>
      <c r="S14" s="51"/>
      <c r="T14" s="51"/>
      <c r="U14" s="51"/>
      <c r="V14" s="51"/>
      <c r="W14" s="50"/>
      <c r="X14" s="50"/>
      <c r="Y14" s="50"/>
      <c r="Z14" s="50"/>
    </row>
    <row r="15" spans="1:26" ht="24" customHeight="1">
      <c r="A15" s="51"/>
      <c r="B15" s="51"/>
      <c r="C15" s="51"/>
      <c r="D15" s="50"/>
      <c r="E15" s="50"/>
      <c r="F15" s="50"/>
      <c r="G15" s="50"/>
      <c r="H15" s="51"/>
      <c r="I15" s="51"/>
      <c r="J15" s="51"/>
      <c r="K15" s="52"/>
      <c r="L15" s="52"/>
      <c r="M15" s="52"/>
      <c r="N15" s="52"/>
      <c r="O15" s="52"/>
      <c r="P15" s="52"/>
      <c r="Q15" s="61"/>
      <c r="R15" s="51"/>
      <c r="S15" s="51"/>
      <c r="T15" s="51"/>
      <c r="U15" s="51"/>
      <c r="V15" s="51"/>
      <c r="W15" s="50"/>
      <c r="X15" s="50"/>
      <c r="Y15" s="50"/>
      <c r="Z15" s="50"/>
    </row>
    <row r="16" spans="1:26" ht="24" customHeight="1">
      <c r="A16" s="51"/>
      <c r="B16" s="51"/>
      <c r="C16" s="51"/>
      <c r="D16" s="50"/>
      <c r="E16" s="50"/>
      <c r="F16" s="50"/>
      <c r="G16" s="50"/>
      <c r="H16" s="51"/>
      <c r="I16" s="51"/>
      <c r="J16" s="51"/>
      <c r="K16" s="52"/>
      <c r="L16" s="52"/>
      <c r="M16" s="52"/>
      <c r="N16" s="52"/>
      <c r="O16" s="52"/>
      <c r="P16" s="52"/>
      <c r="Q16" s="61"/>
      <c r="R16" s="51"/>
      <c r="S16" s="51"/>
      <c r="T16" s="51"/>
      <c r="U16" s="51"/>
      <c r="V16" s="51"/>
      <c r="W16" s="50"/>
      <c r="X16" s="50"/>
      <c r="Y16" s="50"/>
      <c r="Z16" s="50"/>
    </row>
    <row r="17" spans="1:26" ht="24" customHeight="1">
      <c r="A17" s="51"/>
      <c r="B17" s="51"/>
      <c r="C17" s="51"/>
      <c r="D17" s="50"/>
      <c r="E17" s="50"/>
      <c r="F17" s="50"/>
      <c r="G17" s="50"/>
      <c r="H17" s="51"/>
      <c r="I17" s="51"/>
      <c r="J17" s="51"/>
      <c r="K17" s="52"/>
      <c r="L17" s="52"/>
      <c r="M17" s="52"/>
      <c r="N17" s="52"/>
      <c r="O17" s="52"/>
      <c r="P17" s="52"/>
      <c r="Q17" s="61"/>
      <c r="R17" s="51"/>
      <c r="S17" s="51"/>
      <c r="T17" s="51"/>
      <c r="U17" s="51"/>
      <c r="V17" s="51"/>
      <c r="W17" s="50"/>
      <c r="X17" s="50"/>
      <c r="Y17" s="50"/>
      <c r="Z17" s="50"/>
    </row>
    <row r="18" spans="1:26" ht="24" customHeight="1"/>
  </sheetData>
  <mergeCells count="1">
    <mergeCell ref="R2:V2"/>
  </mergeCells>
  <conditionalFormatting sqref="G4:G12">
    <cfRule type="expression" dxfId="13" priority="1">
      <formula>$AF4="5.ต่อสัญญาล่าช้า"</formula>
    </cfRule>
    <cfRule type="expression" dxfId="12" priority="2">
      <formula>$AF4="4.ต่อสัญญาตามกำหนด"</formula>
    </cfRule>
    <cfRule type="expression" dxfId="11" priority="3">
      <formula>$AF4="3.กำไรจาการขายอุปกรณ์"</formula>
    </cfRule>
    <cfRule type="expression" dxfId="10" priority="4">
      <formula>$AF4="2.ค่าเชื่อมสัญญาณ"</formula>
    </cfRule>
    <cfRule type="expression" dxfId="9" priority="5">
      <formula>$AF4="1.ค่าบริการ(3Y)"</formula>
    </cfRule>
    <cfRule type="expression" dxfId="8" priority="6">
      <formula>$AF4="1.ค่าบริการ(2Y)"</formula>
    </cfRule>
    <cfRule type="expression" dxfId="7" priority="7">
      <formula>$AF4="1.ค่าบริการ(1Y)"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5EED1-A660-4115-A45F-8BA6968966A7}">
  <dimension ref="A1:Z26"/>
  <sheetViews>
    <sheetView zoomScale="70" zoomScaleNormal="70" workbookViewId="0">
      <pane xSplit="7" ySplit="3" topLeftCell="H4" activePane="bottomRight" state="frozen"/>
      <selection pane="topRight" activeCell="F1" sqref="F1"/>
      <selection pane="bottomLeft" activeCell="A4" sqref="A4"/>
      <selection pane="bottomRight" activeCell="P21" sqref="P21"/>
    </sheetView>
  </sheetViews>
  <sheetFormatPr defaultRowHeight="21"/>
  <cols>
    <col min="1" max="1" width="5.6640625" style="33" customWidth="1"/>
    <col min="2" max="2" width="9.6640625" style="33" customWidth="1"/>
    <col min="3" max="3" width="9.5546875" style="33" customWidth="1"/>
    <col min="4" max="4" width="17.6640625" style="32" customWidth="1"/>
    <col min="5" max="5" width="17.109375" style="32" customWidth="1"/>
    <col min="6" max="6" width="30.21875" style="32" customWidth="1"/>
    <col min="7" max="7" width="53.77734375" style="32" hidden="1" customWidth="1"/>
    <col min="8" max="8" width="8.88671875" style="33"/>
    <col min="9" max="9" width="10.44140625" style="33" customWidth="1"/>
    <col min="10" max="10" width="9" style="33" customWidth="1"/>
    <col min="11" max="11" width="15.88671875" style="34" hidden="1" customWidth="1"/>
    <col min="12" max="12" width="15.21875" style="34" hidden="1" customWidth="1"/>
    <col min="13" max="13" width="26.88671875" style="34" customWidth="1"/>
    <col min="14" max="14" width="14.44140625" style="34" customWidth="1"/>
    <col min="15" max="15" width="19.6640625" style="34" customWidth="1"/>
    <col min="16" max="16" width="37.6640625" style="34" customWidth="1"/>
    <col min="17" max="17" width="21.44140625" style="56" customWidth="1"/>
    <col min="18" max="21" width="8.88671875" style="33"/>
    <col min="22" max="22" width="10.6640625" style="33" customWidth="1"/>
    <col min="23" max="16384" width="8.88671875" style="32"/>
  </cols>
  <sheetData>
    <row r="1" spans="1:26" ht="31.2">
      <c r="A1" s="48" t="s">
        <v>61</v>
      </c>
      <c r="B1" s="48"/>
      <c r="C1" s="48"/>
      <c r="D1" s="49"/>
      <c r="E1" s="50"/>
      <c r="F1" s="50"/>
      <c r="G1" s="50"/>
      <c r="H1" s="51"/>
      <c r="I1" s="51"/>
      <c r="J1" s="51"/>
      <c r="K1" s="52"/>
      <c r="L1" s="52"/>
      <c r="M1" s="46" t="s">
        <v>93</v>
      </c>
      <c r="N1" s="47">
        <v>6.6000000000000003E-2</v>
      </c>
      <c r="O1" s="52"/>
      <c r="P1" s="52"/>
      <c r="Q1" s="61"/>
      <c r="R1" s="51"/>
      <c r="S1" s="51"/>
      <c r="T1" s="51"/>
      <c r="U1" s="51"/>
      <c r="V1" s="51"/>
      <c r="W1" s="50"/>
      <c r="X1" s="50"/>
      <c r="Y1" s="50"/>
      <c r="Z1" s="50"/>
    </row>
    <row r="2" spans="1:26" ht="26.4" customHeight="1">
      <c r="A2" s="51"/>
      <c r="B2" s="51"/>
      <c r="C2" s="51"/>
      <c r="D2" s="50"/>
      <c r="E2" s="50"/>
      <c r="F2" s="50"/>
      <c r="G2" s="50"/>
      <c r="H2" s="51"/>
      <c r="I2" s="51"/>
      <c r="J2" s="51"/>
      <c r="K2" s="52"/>
      <c r="L2" s="52"/>
      <c r="M2" s="75">
        <f>SUM(M4:M21)</f>
        <v>5363640</v>
      </c>
      <c r="N2" s="52"/>
      <c r="O2" s="53">
        <f>SUM(O4:O21)</f>
        <v>153579.99999999997</v>
      </c>
      <c r="P2" s="53"/>
      <c r="Q2" s="57"/>
      <c r="R2" s="76" t="s">
        <v>98</v>
      </c>
      <c r="S2" s="76"/>
      <c r="T2" s="76"/>
      <c r="U2" s="76"/>
      <c r="V2" s="76"/>
      <c r="W2" s="50"/>
      <c r="X2" s="50"/>
      <c r="Y2" s="50"/>
      <c r="Z2" s="50"/>
    </row>
    <row r="3" spans="1:26" s="35" customFormat="1" ht="29.4" customHeight="1">
      <c r="A3" s="40" t="s">
        <v>2</v>
      </c>
      <c r="B3" s="40" t="s">
        <v>130</v>
      </c>
      <c r="C3" s="40" t="s">
        <v>131</v>
      </c>
      <c r="D3" s="40" t="s">
        <v>86</v>
      </c>
      <c r="E3" s="40" t="s">
        <v>44</v>
      </c>
      <c r="F3" s="40" t="s">
        <v>62</v>
      </c>
      <c r="G3" s="41" t="s">
        <v>60</v>
      </c>
      <c r="H3" s="40" t="s">
        <v>45</v>
      </c>
      <c r="I3" s="40" t="s">
        <v>46</v>
      </c>
      <c r="J3" s="40" t="s">
        <v>47</v>
      </c>
      <c r="K3" s="42" t="s">
        <v>48</v>
      </c>
      <c r="L3" s="42" t="s">
        <v>49</v>
      </c>
      <c r="M3" s="42" t="s">
        <v>50</v>
      </c>
      <c r="N3" s="42" t="s">
        <v>51</v>
      </c>
      <c r="O3" s="42" t="s">
        <v>52</v>
      </c>
      <c r="P3" s="42" t="s">
        <v>13</v>
      </c>
      <c r="Q3" s="55" t="s">
        <v>99</v>
      </c>
      <c r="R3" s="54" t="s">
        <v>94</v>
      </c>
      <c r="S3" s="54" t="s">
        <v>95</v>
      </c>
      <c r="T3" s="54" t="s">
        <v>96</v>
      </c>
      <c r="U3" s="54" t="s">
        <v>41</v>
      </c>
      <c r="V3" s="54" t="s">
        <v>97</v>
      </c>
      <c r="W3" s="62" t="s">
        <v>101</v>
      </c>
      <c r="X3" s="62"/>
      <c r="Y3" s="62"/>
      <c r="Z3" s="62"/>
    </row>
    <row r="4" spans="1:26" s="39" customFormat="1" ht="24" customHeight="1">
      <c r="A4" s="37">
        <v>1</v>
      </c>
      <c r="B4" s="70">
        <v>45566</v>
      </c>
      <c r="C4" s="73">
        <v>6.6000000000000003E-2</v>
      </c>
      <c r="D4" s="36" t="s">
        <v>87</v>
      </c>
      <c r="E4" s="36" t="s">
        <v>53</v>
      </c>
      <c r="F4" s="80" t="s">
        <v>14</v>
      </c>
      <c r="G4" s="43" t="s">
        <v>65</v>
      </c>
      <c r="H4" s="37" t="s">
        <v>54</v>
      </c>
      <c r="I4" s="37">
        <v>24</v>
      </c>
      <c r="J4" s="37">
        <v>2</v>
      </c>
      <c r="K4" s="38"/>
      <c r="L4" s="38"/>
      <c r="M4" s="38">
        <v>60000</v>
      </c>
      <c r="N4" s="38">
        <v>30000</v>
      </c>
      <c r="O4" s="74">
        <v>2500</v>
      </c>
      <c r="P4" s="38" t="s">
        <v>102</v>
      </c>
      <c r="Q4" s="58">
        <v>45566</v>
      </c>
      <c r="R4" s="60" t="s">
        <v>100</v>
      </c>
      <c r="S4" s="60" t="s">
        <v>100</v>
      </c>
      <c r="T4" s="60" t="s">
        <v>100</v>
      </c>
      <c r="U4" s="60"/>
      <c r="V4" s="60"/>
      <c r="W4" s="63"/>
      <c r="X4" s="63"/>
      <c r="Y4" s="63"/>
      <c r="Z4" s="63"/>
    </row>
    <row r="5" spans="1:26" s="39" customFormat="1" ht="24" customHeight="1">
      <c r="A5" s="37">
        <v>2</v>
      </c>
      <c r="B5" s="70">
        <v>45566</v>
      </c>
      <c r="C5" s="73">
        <v>6.6000000000000003E-2</v>
      </c>
      <c r="D5" s="36" t="s">
        <v>88</v>
      </c>
      <c r="E5" s="36" t="s">
        <v>53</v>
      </c>
      <c r="F5" s="80" t="s">
        <v>63</v>
      </c>
      <c r="G5" s="43" t="s">
        <v>64</v>
      </c>
      <c r="H5" s="37" t="s">
        <v>54</v>
      </c>
      <c r="I5" s="37">
        <v>24</v>
      </c>
      <c r="J5" s="37">
        <v>2</v>
      </c>
      <c r="K5" s="38"/>
      <c r="L5" s="38"/>
      <c r="M5" s="38">
        <v>1200000</v>
      </c>
      <c r="N5" s="38">
        <v>600000</v>
      </c>
      <c r="O5" s="74">
        <v>50000</v>
      </c>
      <c r="P5" s="38" t="s">
        <v>103</v>
      </c>
      <c r="Q5" s="58">
        <v>45689</v>
      </c>
      <c r="R5" s="60" t="s">
        <v>100</v>
      </c>
      <c r="S5" s="60" t="s">
        <v>100</v>
      </c>
      <c r="T5" s="60"/>
      <c r="U5" s="60"/>
      <c r="V5" s="60"/>
      <c r="W5" s="63"/>
      <c r="X5" s="63"/>
      <c r="Y5" s="63"/>
      <c r="Z5" s="63"/>
    </row>
    <row r="6" spans="1:26" s="39" customFormat="1" ht="24" customHeight="1">
      <c r="A6" s="37">
        <v>3</v>
      </c>
      <c r="B6" s="70">
        <v>45566</v>
      </c>
      <c r="C6" s="73">
        <v>6.6000000000000003E-2</v>
      </c>
      <c r="D6" s="36" t="s">
        <v>88</v>
      </c>
      <c r="E6" s="36" t="s">
        <v>55</v>
      </c>
      <c r="F6" s="80" t="s">
        <v>63</v>
      </c>
      <c r="G6" s="44" t="s">
        <v>64</v>
      </c>
      <c r="H6" s="37" t="s">
        <v>54</v>
      </c>
      <c r="I6" s="37">
        <v>24</v>
      </c>
      <c r="J6" s="37">
        <v>2</v>
      </c>
      <c r="K6" s="67">
        <v>638274</v>
      </c>
      <c r="L6" s="67">
        <v>-568274</v>
      </c>
      <c r="M6" s="67">
        <v>70000</v>
      </c>
      <c r="N6" s="67">
        <v>35000</v>
      </c>
      <c r="O6" s="74">
        <v>2916.6666666666665</v>
      </c>
      <c r="P6" s="67" t="s">
        <v>103</v>
      </c>
      <c r="Q6" s="68">
        <v>45689</v>
      </c>
      <c r="R6" s="60" t="s">
        <v>100</v>
      </c>
      <c r="S6" s="60" t="s">
        <v>100</v>
      </c>
      <c r="T6" s="60"/>
      <c r="U6" s="60"/>
      <c r="V6" s="60"/>
    </row>
    <row r="7" spans="1:26" s="39" customFormat="1" ht="24" customHeight="1">
      <c r="A7" s="37">
        <v>4</v>
      </c>
      <c r="B7" s="70">
        <v>45566</v>
      </c>
      <c r="C7" s="73">
        <v>6.6000000000000003E-2</v>
      </c>
      <c r="D7" s="36" t="s">
        <v>88</v>
      </c>
      <c r="E7" s="36" t="s">
        <v>56</v>
      </c>
      <c r="F7" s="80" t="s">
        <v>21</v>
      </c>
      <c r="G7" s="44" t="s">
        <v>66</v>
      </c>
      <c r="H7" s="37" t="s">
        <v>54</v>
      </c>
      <c r="I7" s="37">
        <v>36</v>
      </c>
      <c r="J7" s="37">
        <v>3</v>
      </c>
      <c r="K7" s="67"/>
      <c r="L7" s="67"/>
      <c r="M7" s="67">
        <v>900000</v>
      </c>
      <c r="N7" s="67">
        <v>300000</v>
      </c>
      <c r="O7" s="74">
        <v>25000</v>
      </c>
      <c r="P7" s="67" t="s">
        <v>106</v>
      </c>
      <c r="Q7" s="68">
        <v>45658</v>
      </c>
      <c r="R7" s="60" t="s">
        <v>100</v>
      </c>
      <c r="S7" s="60" t="s">
        <v>100</v>
      </c>
      <c r="T7" s="60" t="s">
        <v>100</v>
      </c>
      <c r="U7" s="60"/>
      <c r="V7" s="60"/>
    </row>
    <row r="8" spans="1:26" s="39" customFormat="1" ht="24" customHeight="1">
      <c r="A8" s="37">
        <v>5</v>
      </c>
      <c r="B8" s="70">
        <v>45566</v>
      </c>
      <c r="C8" s="73">
        <v>6.6000000000000003E-2</v>
      </c>
      <c r="D8" s="36" t="s">
        <v>88</v>
      </c>
      <c r="E8" s="36" t="s">
        <v>55</v>
      </c>
      <c r="F8" s="80" t="s">
        <v>21</v>
      </c>
      <c r="G8" s="45" t="s">
        <v>66</v>
      </c>
      <c r="H8" s="37" t="s">
        <v>54</v>
      </c>
      <c r="I8" s="37">
        <v>36</v>
      </c>
      <c r="J8" s="37">
        <v>3</v>
      </c>
      <c r="K8" s="67">
        <v>66526.75</v>
      </c>
      <c r="L8" s="67">
        <v>-51526.75</v>
      </c>
      <c r="M8" s="67">
        <v>15000</v>
      </c>
      <c r="N8" s="67">
        <v>5000</v>
      </c>
      <c r="O8" s="74">
        <v>416.66666666666669</v>
      </c>
      <c r="P8" s="67" t="s">
        <v>106</v>
      </c>
      <c r="Q8" s="68">
        <v>45658</v>
      </c>
      <c r="R8" s="60" t="s">
        <v>100</v>
      </c>
      <c r="S8" s="60" t="s">
        <v>100</v>
      </c>
      <c r="T8" s="60" t="s">
        <v>100</v>
      </c>
      <c r="U8" s="60"/>
      <c r="V8" s="60"/>
    </row>
    <row r="9" spans="1:26" s="39" customFormat="1" ht="24" customHeight="1">
      <c r="A9" s="37">
        <v>6</v>
      </c>
      <c r="B9" s="70">
        <v>45566</v>
      </c>
      <c r="C9" s="73">
        <v>6.6000000000000003E-2</v>
      </c>
      <c r="D9" s="36" t="s">
        <v>89</v>
      </c>
      <c r="E9" s="36" t="s">
        <v>53</v>
      </c>
      <c r="F9" s="80" t="s">
        <v>67</v>
      </c>
      <c r="G9" s="45" t="s">
        <v>71</v>
      </c>
      <c r="H9" s="37" t="s">
        <v>54</v>
      </c>
      <c r="I9" s="37">
        <v>24</v>
      </c>
      <c r="J9" s="37">
        <v>2</v>
      </c>
      <c r="K9" s="67"/>
      <c r="L9" s="67"/>
      <c r="M9" s="67">
        <v>480000</v>
      </c>
      <c r="N9" s="67">
        <v>240000</v>
      </c>
      <c r="O9" s="74">
        <v>20000</v>
      </c>
      <c r="P9" s="67" t="s">
        <v>107</v>
      </c>
      <c r="Q9" s="68">
        <v>45658</v>
      </c>
      <c r="R9" s="60"/>
      <c r="S9" s="60"/>
      <c r="T9" s="60"/>
      <c r="U9" s="60"/>
      <c r="V9" s="60"/>
    </row>
    <row r="10" spans="1:26" s="39" customFormat="1" ht="24" customHeight="1">
      <c r="A10" s="37">
        <v>7</v>
      </c>
      <c r="B10" s="70">
        <v>45566</v>
      </c>
      <c r="C10" s="73">
        <v>6.6000000000000003E-2</v>
      </c>
      <c r="D10" s="36" t="s">
        <v>90</v>
      </c>
      <c r="E10" s="36" t="s">
        <v>56</v>
      </c>
      <c r="F10" s="80" t="s">
        <v>104</v>
      </c>
      <c r="G10" s="45" t="s">
        <v>72</v>
      </c>
      <c r="H10" s="37" t="s">
        <v>54</v>
      </c>
      <c r="I10" s="37">
        <v>36</v>
      </c>
      <c r="J10" s="37">
        <v>3</v>
      </c>
      <c r="K10" s="67"/>
      <c r="L10" s="67"/>
      <c r="M10" s="67">
        <v>195840</v>
      </c>
      <c r="N10" s="67">
        <v>65280</v>
      </c>
      <c r="O10" s="74">
        <v>5440</v>
      </c>
      <c r="P10" s="67" t="s">
        <v>103</v>
      </c>
      <c r="Q10" s="68">
        <v>45658</v>
      </c>
      <c r="R10" s="60" t="s">
        <v>100</v>
      </c>
      <c r="S10" s="60" t="s">
        <v>100</v>
      </c>
      <c r="T10" s="60"/>
      <c r="U10" s="60"/>
      <c r="V10" s="60"/>
    </row>
    <row r="11" spans="1:26" s="39" customFormat="1" ht="24" customHeight="1">
      <c r="A11" s="37">
        <v>8</v>
      </c>
      <c r="B11" s="70">
        <v>45566</v>
      </c>
      <c r="C11" s="73">
        <v>6.6000000000000003E-2</v>
      </c>
      <c r="D11" s="36" t="s">
        <v>90</v>
      </c>
      <c r="E11" s="36" t="s">
        <v>55</v>
      </c>
      <c r="F11" s="80" t="s">
        <v>104</v>
      </c>
      <c r="G11" s="45" t="s">
        <v>72</v>
      </c>
      <c r="H11" s="37" t="s">
        <v>54</v>
      </c>
      <c r="I11" s="37">
        <v>36</v>
      </c>
      <c r="J11" s="37">
        <v>3</v>
      </c>
      <c r="K11" s="67">
        <v>108539.69</v>
      </c>
      <c r="L11" s="67">
        <v>-78539.69</v>
      </c>
      <c r="M11" s="67">
        <v>30000</v>
      </c>
      <c r="N11" s="67">
        <v>10000</v>
      </c>
      <c r="O11" s="74">
        <v>833.33333333333337</v>
      </c>
      <c r="P11" s="67" t="s">
        <v>103</v>
      </c>
      <c r="Q11" s="68">
        <v>45658</v>
      </c>
      <c r="R11" s="60" t="s">
        <v>100</v>
      </c>
      <c r="S11" s="60" t="s">
        <v>100</v>
      </c>
      <c r="T11" s="60"/>
      <c r="U11" s="60"/>
      <c r="V11" s="60"/>
    </row>
    <row r="12" spans="1:26" s="39" customFormat="1" ht="24" customHeight="1">
      <c r="A12" s="37">
        <v>9</v>
      </c>
      <c r="B12" s="70">
        <v>45566</v>
      </c>
      <c r="C12" s="73">
        <v>6.6000000000000003E-2</v>
      </c>
      <c r="D12" s="36" t="s">
        <v>88</v>
      </c>
      <c r="E12" s="36" t="s">
        <v>57</v>
      </c>
      <c r="F12" s="80" t="s">
        <v>73</v>
      </c>
      <c r="G12" s="45" t="s">
        <v>74</v>
      </c>
      <c r="H12" s="37" t="s">
        <v>54</v>
      </c>
      <c r="I12" s="37">
        <v>60</v>
      </c>
      <c r="J12" s="37">
        <v>5</v>
      </c>
      <c r="K12" s="67"/>
      <c r="L12" s="67"/>
      <c r="M12" s="67">
        <v>675000</v>
      </c>
      <c r="N12" s="67">
        <v>135000</v>
      </c>
      <c r="O12" s="74">
        <v>11250</v>
      </c>
      <c r="P12" s="67" t="s">
        <v>103</v>
      </c>
      <c r="Q12" s="68">
        <v>45627</v>
      </c>
      <c r="R12" s="60" t="s">
        <v>100</v>
      </c>
      <c r="S12" s="60" t="s">
        <v>100</v>
      </c>
      <c r="T12" s="60"/>
      <c r="U12" s="60"/>
      <c r="V12" s="60"/>
    </row>
    <row r="13" spans="1:26" s="39" customFormat="1" ht="24" customHeight="1">
      <c r="A13" s="37">
        <v>10</v>
      </c>
      <c r="B13" s="70">
        <v>45566</v>
      </c>
      <c r="C13" s="73">
        <v>6.6000000000000003E-2</v>
      </c>
      <c r="D13" s="36" t="s">
        <v>88</v>
      </c>
      <c r="E13" s="36" t="s">
        <v>55</v>
      </c>
      <c r="F13" s="80" t="s">
        <v>73</v>
      </c>
      <c r="G13" s="45" t="s">
        <v>74</v>
      </c>
      <c r="H13" s="37" t="s">
        <v>54</v>
      </c>
      <c r="I13" s="37">
        <v>60</v>
      </c>
      <c r="J13" s="37">
        <v>5</v>
      </c>
      <c r="K13" s="67">
        <v>191400</v>
      </c>
      <c r="L13" s="67">
        <v>-181400</v>
      </c>
      <c r="M13" s="67">
        <v>10000</v>
      </c>
      <c r="N13" s="67">
        <v>2000</v>
      </c>
      <c r="O13" s="74">
        <v>166.66666666666666</v>
      </c>
      <c r="P13" s="67" t="s">
        <v>103</v>
      </c>
      <c r="Q13" s="68">
        <v>45627</v>
      </c>
      <c r="R13" s="60" t="s">
        <v>100</v>
      </c>
      <c r="S13" s="60" t="s">
        <v>100</v>
      </c>
      <c r="T13" s="60"/>
      <c r="U13" s="60"/>
      <c r="V13" s="60"/>
    </row>
    <row r="14" spans="1:26" s="39" customFormat="1" ht="24" customHeight="1">
      <c r="A14" s="37">
        <v>11</v>
      </c>
      <c r="B14" s="70">
        <v>45566</v>
      </c>
      <c r="C14" s="73">
        <v>6.6000000000000003E-2</v>
      </c>
      <c r="D14" s="36" t="s">
        <v>88</v>
      </c>
      <c r="E14" s="36" t="s">
        <v>57</v>
      </c>
      <c r="F14" s="80" t="s">
        <v>68</v>
      </c>
      <c r="G14" s="45" t="s">
        <v>75</v>
      </c>
      <c r="H14" s="37" t="s">
        <v>54</v>
      </c>
      <c r="I14" s="37">
        <v>60</v>
      </c>
      <c r="J14" s="37">
        <v>5</v>
      </c>
      <c r="K14" s="67"/>
      <c r="L14" s="67"/>
      <c r="M14" s="67">
        <v>1091400</v>
      </c>
      <c r="N14" s="67">
        <v>218280</v>
      </c>
      <c r="O14" s="74">
        <v>18190</v>
      </c>
      <c r="P14" s="67" t="s">
        <v>103</v>
      </c>
      <c r="Q14" s="68">
        <v>45658</v>
      </c>
      <c r="R14" s="60" t="s">
        <v>100</v>
      </c>
      <c r="S14" s="60" t="s">
        <v>100</v>
      </c>
      <c r="T14" s="60"/>
      <c r="U14" s="60"/>
      <c r="V14" s="60"/>
    </row>
    <row r="15" spans="1:26" s="39" customFormat="1" ht="24" customHeight="1">
      <c r="A15" s="37">
        <v>12</v>
      </c>
      <c r="B15" s="70">
        <v>45566</v>
      </c>
      <c r="C15" s="73">
        <v>6.6000000000000003E-2</v>
      </c>
      <c r="D15" s="36" t="s">
        <v>88</v>
      </c>
      <c r="E15" s="36" t="s">
        <v>55</v>
      </c>
      <c r="F15" s="80" t="s">
        <v>68</v>
      </c>
      <c r="G15" s="44" t="s">
        <v>75</v>
      </c>
      <c r="H15" s="37" t="s">
        <v>54</v>
      </c>
      <c r="I15" s="37">
        <v>60</v>
      </c>
      <c r="J15" s="37">
        <v>5</v>
      </c>
      <c r="K15" s="67">
        <v>62765</v>
      </c>
      <c r="L15" s="67">
        <v>-22765</v>
      </c>
      <c r="M15" s="67">
        <v>40000</v>
      </c>
      <c r="N15" s="67">
        <v>8000</v>
      </c>
      <c r="O15" s="74">
        <v>666.66666666666663</v>
      </c>
      <c r="P15" s="67" t="s">
        <v>103</v>
      </c>
      <c r="Q15" s="68">
        <v>45658</v>
      </c>
      <c r="R15" s="60" t="s">
        <v>100</v>
      </c>
      <c r="S15" s="60" t="s">
        <v>100</v>
      </c>
      <c r="T15" s="60"/>
      <c r="U15" s="60"/>
      <c r="V15" s="60"/>
    </row>
    <row r="16" spans="1:26" s="39" customFormat="1" ht="24" customHeight="1">
      <c r="A16" s="37">
        <v>13</v>
      </c>
      <c r="B16" s="70">
        <v>45566</v>
      </c>
      <c r="C16" s="73">
        <v>6.6000000000000003E-2</v>
      </c>
      <c r="D16" s="36" t="s">
        <v>88</v>
      </c>
      <c r="E16" s="36" t="s">
        <v>57</v>
      </c>
      <c r="F16" s="80" t="s">
        <v>69</v>
      </c>
      <c r="G16" s="44" t="s">
        <v>76</v>
      </c>
      <c r="H16" s="37" t="s">
        <v>54</v>
      </c>
      <c r="I16" s="37">
        <v>60</v>
      </c>
      <c r="J16" s="37">
        <v>5</v>
      </c>
      <c r="K16" s="67"/>
      <c r="L16" s="67"/>
      <c r="M16" s="67">
        <v>450000</v>
      </c>
      <c r="N16" s="67">
        <v>90000</v>
      </c>
      <c r="O16" s="74">
        <v>7500</v>
      </c>
      <c r="P16" s="67" t="s">
        <v>106</v>
      </c>
      <c r="Q16" s="68">
        <v>45658</v>
      </c>
      <c r="R16" s="60" t="s">
        <v>100</v>
      </c>
      <c r="S16" s="60" t="s">
        <v>100</v>
      </c>
      <c r="T16" s="60" t="s">
        <v>100</v>
      </c>
      <c r="U16" s="60"/>
      <c r="V16" s="60"/>
    </row>
    <row r="17" spans="1:26" s="39" customFormat="1" ht="24" customHeight="1">
      <c r="A17" s="37">
        <v>14</v>
      </c>
      <c r="B17" s="70">
        <v>45566</v>
      </c>
      <c r="C17" s="73">
        <v>6.6000000000000003E-2</v>
      </c>
      <c r="D17" s="36" t="s">
        <v>91</v>
      </c>
      <c r="E17" s="36" t="s">
        <v>58</v>
      </c>
      <c r="F17" s="80" t="s">
        <v>77</v>
      </c>
      <c r="G17" s="44" t="s">
        <v>78</v>
      </c>
      <c r="H17" s="37" t="s">
        <v>59</v>
      </c>
      <c r="I17" s="37">
        <v>12</v>
      </c>
      <c r="J17" s="37">
        <v>1</v>
      </c>
      <c r="K17" s="67"/>
      <c r="L17" s="67"/>
      <c r="M17" s="67">
        <v>12000</v>
      </c>
      <c r="N17" s="67">
        <v>12000</v>
      </c>
      <c r="O17" s="74">
        <v>1000</v>
      </c>
      <c r="P17" s="67" t="s">
        <v>105</v>
      </c>
      <c r="Q17" s="68">
        <v>45597</v>
      </c>
      <c r="R17" s="60" t="s">
        <v>100</v>
      </c>
      <c r="S17" s="60" t="s">
        <v>100</v>
      </c>
      <c r="T17" s="60" t="s">
        <v>100</v>
      </c>
      <c r="U17" s="60" t="s">
        <v>100</v>
      </c>
      <c r="V17" s="60"/>
      <c r="W17" s="71">
        <v>45658</v>
      </c>
    </row>
    <row r="18" spans="1:26" s="39" customFormat="1" ht="24" customHeight="1">
      <c r="A18" s="37">
        <v>15</v>
      </c>
      <c r="B18" s="70">
        <v>45566</v>
      </c>
      <c r="C18" s="73">
        <v>6.6000000000000003E-2</v>
      </c>
      <c r="D18" s="36" t="s">
        <v>92</v>
      </c>
      <c r="E18" s="36" t="s">
        <v>58</v>
      </c>
      <c r="F18" s="80" t="s">
        <v>79</v>
      </c>
      <c r="G18" s="44" t="s">
        <v>80</v>
      </c>
      <c r="H18" s="37" t="s">
        <v>59</v>
      </c>
      <c r="I18" s="37">
        <v>12</v>
      </c>
      <c r="J18" s="37">
        <v>1</v>
      </c>
      <c r="K18" s="67"/>
      <c r="L18" s="67"/>
      <c r="M18" s="67">
        <v>32400</v>
      </c>
      <c r="N18" s="67">
        <v>32400</v>
      </c>
      <c r="O18" s="74">
        <v>2700</v>
      </c>
      <c r="P18" s="67" t="s">
        <v>107</v>
      </c>
      <c r="Q18" s="72"/>
      <c r="R18" s="60"/>
      <c r="S18" s="60"/>
      <c r="T18" s="60"/>
      <c r="U18" s="60"/>
      <c r="V18" s="60"/>
    </row>
    <row r="19" spans="1:26" s="39" customFormat="1" ht="24" customHeight="1">
      <c r="A19" s="37">
        <v>16</v>
      </c>
      <c r="B19" s="70">
        <v>45566</v>
      </c>
      <c r="C19" s="73">
        <v>6.6000000000000003E-2</v>
      </c>
      <c r="D19" s="36" t="s">
        <v>92</v>
      </c>
      <c r="E19" s="36" t="s">
        <v>53</v>
      </c>
      <c r="F19" s="80" t="s">
        <v>82</v>
      </c>
      <c r="G19" s="43" t="s">
        <v>81</v>
      </c>
      <c r="H19" s="37" t="s">
        <v>59</v>
      </c>
      <c r="I19" s="37">
        <v>24</v>
      </c>
      <c r="J19" s="37">
        <v>2</v>
      </c>
      <c r="K19" s="38"/>
      <c r="L19" s="38"/>
      <c r="M19" s="38">
        <v>48000</v>
      </c>
      <c r="N19" s="38">
        <v>24000</v>
      </c>
      <c r="O19" s="74">
        <v>2000</v>
      </c>
      <c r="P19" s="38" t="s">
        <v>105</v>
      </c>
      <c r="Q19" s="58">
        <v>45597</v>
      </c>
      <c r="R19" s="60" t="s">
        <v>100</v>
      </c>
      <c r="S19" s="60" t="s">
        <v>100</v>
      </c>
      <c r="T19" s="60" t="s">
        <v>100</v>
      </c>
      <c r="U19" s="60" t="s">
        <v>100</v>
      </c>
      <c r="V19" s="60"/>
      <c r="W19" s="64">
        <v>45658</v>
      </c>
      <c r="X19" s="63"/>
      <c r="Y19" s="63"/>
      <c r="Z19" s="63"/>
    </row>
    <row r="20" spans="1:26" s="39" customFormat="1" ht="24" customHeight="1">
      <c r="A20" s="37">
        <v>17</v>
      </c>
      <c r="B20" s="70">
        <v>45566</v>
      </c>
      <c r="C20" s="73">
        <v>6.6000000000000003E-2</v>
      </c>
      <c r="D20" s="36" t="s">
        <v>91</v>
      </c>
      <c r="E20" s="36" t="s">
        <v>53</v>
      </c>
      <c r="F20" s="80" t="s">
        <v>83</v>
      </c>
      <c r="G20" s="43" t="s">
        <v>84</v>
      </c>
      <c r="H20" s="37" t="s">
        <v>59</v>
      </c>
      <c r="I20" s="37">
        <v>24</v>
      </c>
      <c r="J20" s="37">
        <v>2</v>
      </c>
      <c r="K20" s="38"/>
      <c r="L20" s="38"/>
      <c r="M20" s="38">
        <v>36000</v>
      </c>
      <c r="N20" s="38">
        <v>18000</v>
      </c>
      <c r="O20" s="74">
        <v>1500</v>
      </c>
      <c r="P20" s="38" t="s">
        <v>108</v>
      </c>
      <c r="Q20" s="59"/>
      <c r="R20" s="60"/>
      <c r="S20" s="60" t="s">
        <v>100</v>
      </c>
      <c r="T20" s="60"/>
      <c r="U20" s="60"/>
      <c r="V20" s="60"/>
      <c r="W20" s="63"/>
      <c r="X20" s="63"/>
      <c r="Y20" s="63"/>
      <c r="Z20" s="63"/>
    </row>
    <row r="21" spans="1:26" s="39" customFormat="1" ht="24" customHeight="1">
      <c r="A21" s="37">
        <v>18</v>
      </c>
      <c r="B21" s="70">
        <v>45566</v>
      </c>
      <c r="C21" s="73">
        <v>6.6000000000000003E-2</v>
      </c>
      <c r="D21" s="36" t="s">
        <v>91</v>
      </c>
      <c r="E21" s="36" t="s">
        <v>58</v>
      </c>
      <c r="F21" s="80" t="s">
        <v>70</v>
      </c>
      <c r="G21" s="43" t="s">
        <v>85</v>
      </c>
      <c r="H21" s="37" t="s">
        <v>59</v>
      </c>
      <c r="I21" s="37">
        <v>12</v>
      </c>
      <c r="J21" s="37">
        <v>1</v>
      </c>
      <c r="K21" s="38"/>
      <c r="L21" s="38"/>
      <c r="M21" s="38">
        <v>18000</v>
      </c>
      <c r="N21" s="38">
        <v>18000</v>
      </c>
      <c r="O21" s="74">
        <v>1500</v>
      </c>
      <c r="P21" s="38" t="s">
        <v>105</v>
      </c>
      <c r="Q21" s="58">
        <v>45627</v>
      </c>
      <c r="R21" s="60" t="s">
        <v>100</v>
      </c>
      <c r="S21" s="60" t="s">
        <v>100</v>
      </c>
      <c r="T21" s="60" t="s">
        <v>100</v>
      </c>
      <c r="U21" s="60" t="s">
        <v>100</v>
      </c>
      <c r="V21" s="60"/>
      <c r="W21" s="64">
        <v>45658</v>
      </c>
      <c r="X21" s="63"/>
      <c r="Y21" s="63"/>
      <c r="Z21" s="63"/>
    </row>
    <row r="22" spans="1:26">
      <c r="A22" s="50" t="s">
        <v>13</v>
      </c>
      <c r="B22" s="51"/>
      <c r="C22" s="51"/>
      <c r="D22" s="50"/>
      <c r="E22" s="50"/>
      <c r="F22" s="50"/>
      <c r="G22" s="50"/>
      <c r="H22" s="51"/>
      <c r="I22" s="51"/>
      <c r="J22" s="51"/>
      <c r="K22" s="52"/>
      <c r="L22" s="52"/>
      <c r="M22" s="52"/>
      <c r="N22" s="52"/>
      <c r="O22" s="52"/>
      <c r="P22" s="52"/>
      <c r="Q22" s="61"/>
      <c r="R22" s="51"/>
      <c r="S22" s="51"/>
      <c r="T22" s="51"/>
      <c r="U22" s="51"/>
      <c r="V22" s="51"/>
      <c r="W22" s="50"/>
      <c r="X22" s="50"/>
      <c r="Y22" s="50"/>
      <c r="Z22" s="50"/>
    </row>
    <row r="23" spans="1:26">
      <c r="A23" s="50" t="s">
        <v>109</v>
      </c>
      <c r="B23" s="51"/>
      <c r="C23" s="51"/>
      <c r="D23" s="50"/>
      <c r="E23" s="50"/>
      <c r="F23" s="50"/>
      <c r="G23" s="50"/>
      <c r="H23" s="51"/>
      <c r="I23" s="51"/>
      <c r="J23" s="51"/>
      <c r="K23" s="52"/>
      <c r="L23" s="52"/>
      <c r="M23" s="52"/>
      <c r="N23" s="52"/>
      <c r="O23" s="52"/>
      <c r="P23" s="52"/>
      <c r="Q23" s="61"/>
      <c r="R23" s="51"/>
      <c r="S23" s="51"/>
      <c r="T23" s="51"/>
      <c r="U23" s="51"/>
      <c r="V23" s="51"/>
      <c r="W23" s="50"/>
      <c r="X23" s="50"/>
      <c r="Y23" s="50"/>
      <c r="Z23" s="50"/>
    </row>
    <row r="24" spans="1:26">
      <c r="A24" s="51"/>
      <c r="B24" s="51"/>
      <c r="C24" s="51"/>
      <c r="D24" s="50"/>
      <c r="E24" s="50"/>
      <c r="F24" s="50"/>
      <c r="G24" s="50"/>
      <c r="H24" s="51"/>
      <c r="I24" s="51"/>
      <c r="J24" s="51"/>
      <c r="K24" s="52"/>
      <c r="L24" s="52"/>
      <c r="M24" s="52"/>
      <c r="N24" s="52"/>
      <c r="O24" s="52"/>
      <c r="P24" s="52"/>
      <c r="Q24" s="61"/>
      <c r="R24" s="51"/>
      <c r="S24" s="51"/>
      <c r="T24" s="51"/>
      <c r="U24" s="51"/>
      <c r="V24" s="51"/>
      <c r="W24" s="50"/>
      <c r="X24" s="50"/>
      <c r="Y24" s="50"/>
      <c r="Z24" s="50"/>
    </row>
    <row r="25" spans="1:26">
      <c r="A25" s="51"/>
      <c r="B25" s="51"/>
      <c r="C25" s="51"/>
      <c r="D25" s="50"/>
      <c r="E25" s="50"/>
      <c r="F25" s="50"/>
      <c r="G25" s="50"/>
      <c r="H25" s="51"/>
      <c r="I25" s="51"/>
      <c r="J25" s="51"/>
      <c r="K25" s="52"/>
      <c r="L25" s="52"/>
      <c r="M25" s="52"/>
      <c r="N25" s="52"/>
      <c r="O25" s="52"/>
      <c r="P25" s="52"/>
      <c r="Q25" s="61"/>
      <c r="R25" s="51"/>
      <c r="S25" s="51"/>
      <c r="T25" s="51"/>
      <c r="U25" s="51"/>
      <c r="V25" s="51"/>
      <c r="W25" s="50"/>
      <c r="X25" s="50"/>
      <c r="Y25" s="50"/>
      <c r="Z25" s="50"/>
    </row>
    <row r="26" spans="1:26">
      <c r="A26" s="51"/>
      <c r="B26" s="51"/>
      <c r="C26" s="51"/>
      <c r="D26" s="50"/>
      <c r="E26" s="50"/>
      <c r="F26" s="50"/>
      <c r="G26" s="50"/>
      <c r="H26" s="51"/>
      <c r="I26" s="51"/>
      <c r="J26" s="51"/>
      <c r="K26" s="52"/>
      <c r="L26" s="52"/>
      <c r="M26" s="52"/>
      <c r="N26" s="52"/>
      <c r="O26" s="52"/>
      <c r="P26" s="52"/>
      <c r="Q26" s="61"/>
      <c r="R26" s="51"/>
      <c r="S26" s="51"/>
      <c r="T26" s="51"/>
      <c r="U26" s="51"/>
      <c r="V26" s="51"/>
      <c r="W26" s="50"/>
      <c r="X26" s="50"/>
      <c r="Y26" s="50"/>
      <c r="Z26" s="50"/>
    </row>
  </sheetData>
  <mergeCells count="1">
    <mergeCell ref="R2:V2"/>
  </mergeCells>
  <conditionalFormatting sqref="G4:G21">
    <cfRule type="expression" dxfId="6" priority="1">
      <formula>$AF4="5.ต่อสัญญาล่าช้า"</formula>
    </cfRule>
    <cfRule type="expression" dxfId="5" priority="2">
      <formula>$AF4="4.ต่อสัญญาตามกำหนด"</formula>
    </cfRule>
    <cfRule type="expression" dxfId="4" priority="3">
      <formula>$AF4="3.กำไรจาการขายอุปกรณ์"</formula>
    </cfRule>
    <cfRule type="expression" dxfId="3" priority="4">
      <formula>$AF4="2.ค่าเชื่อมสัญญาณ"</formula>
    </cfRule>
    <cfRule type="expression" dxfId="2" priority="5">
      <formula>$AF4="1.ค่าบริการ(3Y)"</formula>
    </cfRule>
    <cfRule type="expression" dxfId="1" priority="6">
      <formula>$AF4="1.ค่าบริการ(2Y)"</formula>
    </cfRule>
    <cfRule type="expression" dxfId="0" priority="7">
      <formula>$AF4="1.ค่าบริการ(1Y)"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997"/>
  <sheetViews>
    <sheetView zoomScale="70" zoomScaleNormal="70" workbookViewId="0">
      <selection activeCell="M16" sqref="M16"/>
    </sheetView>
  </sheetViews>
  <sheetFormatPr defaultColWidth="12.6640625" defaultRowHeight="15.75" customHeight="1"/>
  <cols>
    <col min="1" max="1" width="10.88671875" customWidth="1"/>
    <col min="2" max="2" width="39.21875" customWidth="1"/>
    <col min="3" max="3" width="24.88671875" hidden="1" customWidth="1"/>
    <col min="5" max="5" width="12.6640625" hidden="1"/>
    <col min="6" max="6" width="13.109375" customWidth="1"/>
    <col min="7" max="7" width="14.33203125" customWidth="1"/>
    <col min="8" max="8" width="17.88671875" customWidth="1"/>
    <col min="10" max="10" width="22.6640625" customWidth="1"/>
    <col min="11" max="11" width="21.77734375" customWidth="1"/>
    <col min="12" max="12" width="21.6640625" customWidth="1"/>
  </cols>
  <sheetData>
    <row r="1" spans="1:26" ht="27.75" customHeight="1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/>
      <c r="M1" s="1"/>
      <c r="N1" s="1" t="s">
        <v>1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>
      <c r="A2" s="2"/>
      <c r="B2" s="2"/>
      <c r="C2" s="2"/>
      <c r="D2" s="2"/>
      <c r="E2" s="2"/>
      <c r="F2" s="2"/>
      <c r="G2" s="2"/>
      <c r="H2" s="3">
        <f>SUM(H4:H22)</f>
        <v>164330.00000000003</v>
      </c>
      <c r="I2" s="2"/>
      <c r="J2" s="4">
        <f>SUM(J4:J22)</f>
        <v>337670.6</v>
      </c>
      <c r="K2" s="2"/>
      <c r="L2" s="2"/>
      <c r="M2" s="5"/>
      <c r="N2" s="6">
        <f>H2+ 6118</f>
        <v>170448.00000000003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7.7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1" t="s">
        <v>41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>
      <c r="A4" s="8">
        <v>1</v>
      </c>
      <c r="B4" s="9" t="s">
        <v>14</v>
      </c>
      <c r="C4" s="10"/>
      <c r="D4" s="11" t="s">
        <v>15</v>
      </c>
      <c r="E4" s="12"/>
      <c r="F4" s="11" t="s">
        <v>16</v>
      </c>
      <c r="G4" s="13"/>
      <c r="H4" s="13">
        <v>2500</v>
      </c>
      <c r="I4" s="13">
        <f t="shared" ref="I4:I17" si="0">H4*7%</f>
        <v>175.00000000000003</v>
      </c>
      <c r="J4" s="13">
        <f t="shared" ref="J4:J17" si="1">H4+I4</f>
        <v>2675</v>
      </c>
      <c r="K4" s="11" t="s">
        <v>17</v>
      </c>
      <c r="L4" s="14" t="s">
        <v>18</v>
      </c>
      <c r="M4" s="1" t="s">
        <v>43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.75" customHeight="1">
      <c r="A5" s="8">
        <v>2</v>
      </c>
      <c r="B5" s="9" t="s">
        <v>19</v>
      </c>
      <c r="C5" s="15"/>
      <c r="D5" s="11" t="s">
        <v>15</v>
      </c>
      <c r="E5" s="15"/>
      <c r="F5" s="11" t="s">
        <v>16</v>
      </c>
      <c r="G5" s="16"/>
      <c r="H5" s="16">
        <v>50000</v>
      </c>
      <c r="I5" s="13">
        <f t="shared" si="0"/>
        <v>3500.0000000000005</v>
      </c>
      <c r="J5" s="13">
        <f t="shared" si="1"/>
        <v>53500</v>
      </c>
      <c r="K5" s="17" t="s">
        <v>20</v>
      </c>
      <c r="L5" s="15"/>
      <c r="M5" s="1" t="s">
        <v>43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.75" customHeight="1">
      <c r="A6" s="8">
        <v>3</v>
      </c>
      <c r="B6" s="9" t="s">
        <v>21</v>
      </c>
      <c r="C6" s="14"/>
      <c r="D6" s="11" t="s">
        <v>15</v>
      </c>
      <c r="E6" s="14"/>
      <c r="F6" s="11" t="s">
        <v>16</v>
      </c>
      <c r="G6" s="13"/>
      <c r="H6" s="13">
        <v>25000</v>
      </c>
      <c r="I6" s="13">
        <f t="shared" si="0"/>
        <v>1750.0000000000002</v>
      </c>
      <c r="J6" s="13">
        <f t="shared" si="1"/>
        <v>26750</v>
      </c>
      <c r="K6" s="11" t="s">
        <v>20</v>
      </c>
      <c r="L6" s="12" t="s">
        <v>22</v>
      </c>
      <c r="M6" s="1" t="s">
        <v>43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.75" customHeight="1">
      <c r="A7" s="8">
        <v>4</v>
      </c>
      <c r="B7" s="18" t="s">
        <v>23</v>
      </c>
      <c r="C7" s="14"/>
      <c r="D7" s="11" t="s">
        <v>15</v>
      </c>
      <c r="E7" s="14"/>
      <c r="F7" s="14" t="s">
        <v>16</v>
      </c>
      <c r="G7" s="19"/>
      <c r="H7" s="19">
        <v>20000</v>
      </c>
      <c r="I7" s="13">
        <f t="shared" si="0"/>
        <v>1400.0000000000002</v>
      </c>
      <c r="J7" s="13">
        <f t="shared" si="1"/>
        <v>21400</v>
      </c>
      <c r="K7" s="14" t="s">
        <v>24</v>
      </c>
      <c r="L7" s="14"/>
      <c r="M7" s="1" t="s">
        <v>43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.75" customHeight="1">
      <c r="A8" s="8">
        <v>5</v>
      </c>
      <c r="B8" s="14" t="s">
        <v>25</v>
      </c>
      <c r="C8" s="14"/>
      <c r="D8" s="11" t="s">
        <v>15</v>
      </c>
      <c r="E8" s="14"/>
      <c r="F8" s="14" t="s">
        <v>16</v>
      </c>
      <c r="G8" s="19"/>
      <c r="H8" s="19">
        <v>5440</v>
      </c>
      <c r="I8" s="13">
        <f t="shared" si="0"/>
        <v>380.8</v>
      </c>
      <c r="J8" s="13">
        <f t="shared" si="1"/>
        <v>5820.8</v>
      </c>
      <c r="K8" s="14" t="s">
        <v>26</v>
      </c>
      <c r="L8" s="14"/>
      <c r="M8" s="1" t="s">
        <v>43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.75" customHeight="1">
      <c r="A9" s="8">
        <v>6</v>
      </c>
      <c r="B9" s="14" t="s">
        <v>27</v>
      </c>
      <c r="C9" s="14"/>
      <c r="D9" s="11" t="s">
        <v>15</v>
      </c>
      <c r="E9" s="14"/>
      <c r="F9" s="14" t="s">
        <v>16</v>
      </c>
      <c r="G9" s="19"/>
      <c r="H9" s="19">
        <v>11250</v>
      </c>
      <c r="I9" s="13">
        <f t="shared" si="0"/>
        <v>787.50000000000011</v>
      </c>
      <c r="J9" s="13">
        <f t="shared" si="1"/>
        <v>12037.5</v>
      </c>
      <c r="K9" s="14" t="s">
        <v>20</v>
      </c>
      <c r="L9" s="14"/>
      <c r="M9" s="1" t="s">
        <v>43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.75" customHeight="1">
      <c r="A10" s="8">
        <v>7</v>
      </c>
      <c r="B10" s="14" t="s">
        <v>28</v>
      </c>
      <c r="C10" s="14"/>
      <c r="D10" s="11" t="s">
        <v>15</v>
      </c>
      <c r="E10" s="14"/>
      <c r="F10" s="14" t="s">
        <v>16</v>
      </c>
      <c r="G10" s="19"/>
      <c r="H10" s="19">
        <v>18190</v>
      </c>
      <c r="I10" s="13">
        <f t="shared" si="0"/>
        <v>1273.3000000000002</v>
      </c>
      <c r="J10" s="13">
        <f t="shared" si="1"/>
        <v>19463.3</v>
      </c>
      <c r="K10" s="14" t="s">
        <v>20</v>
      </c>
      <c r="L10" s="14"/>
      <c r="M10" s="1" t="s">
        <v>43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.75" customHeight="1">
      <c r="A11" s="8">
        <v>8</v>
      </c>
      <c r="B11" s="14" t="s">
        <v>29</v>
      </c>
      <c r="C11" s="14"/>
      <c r="D11" s="11" t="s">
        <v>15</v>
      </c>
      <c r="E11" s="14"/>
      <c r="F11" s="14" t="s">
        <v>16</v>
      </c>
      <c r="G11" s="19"/>
      <c r="H11" s="19">
        <v>9500</v>
      </c>
      <c r="I11" s="13">
        <f t="shared" si="0"/>
        <v>665.00000000000011</v>
      </c>
      <c r="J11" s="13">
        <f t="shared" si="1"/>
        <v>10165</v>
      </c>
      <c r="K11" s="14" t="s">
        <v>20</v>
      </c>
      <c r="L11" s="14"/>
      <c r="M11" s="1" t="s">
        <v>43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.75" customHeight="1">
      <c r="A12" s="26">
        <v>9</v>
      </c>
      <c r="B12" s="27" t="s">
        <v>30</v>
      </c>
      <c r="C12" s="27"/>
      <c r="D12" s="28" t="s">
        <v>15</v>
      </c>
      <c r="E12" s="27"/>
      <c r="F12" s="27" t="s">
        <v>16</v>
      </c>
      <c r="G12" s="29"/>
      <c r="H12" s="29">
        <v>1000</v>
      </c>
      <c r="I12" s="30">
        <f t="shared" si="0"/>
        <v>70</v>
      </c>
      <c r="J12" s="30">
        <f t="shared" si="1"/>
        <v>1070</v>
      </c>
      <c r="K12" s="27" t="s">
        <v>31</v>
      </c>
      <c r="L12" s="27"/>
      <c r="M12" s="31" t="s">
        <v>42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.75" customHeight="1">
      <c r="A13" s="8">
        <v>10</v>
      </c>
      <c r="B13" s="14" t="s">
        <v>32</v>
      </c>
      <c r="C13" s="14"/>
      <c r="D13" s="11" t="s">
        <v>15</v>
      </c>
      <c r="E13" s="14"/>
      <c r="F13" s="14" t="s">
        <v>16</v>
      </c>
      <c r="G13" s="19"/>
      <c r="H13" s="19">
        <v>1350</v>
      </c>
      <c r="I13" s="13">
        <f t="shared" si="0"/>
        <v>94.500000000000014</v>
      </c>
      <c r="J13" s="13">
        <f t="shared" si="1"/>
        <v>1444.5</v>
      </c>
      <c r="K13" s="14" t="s">
        <v>31</v>
      </c>
      <c r="L13" s="14"/>
      <c r="M13" s="1" t="s">
        <v>43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.75" customHeight="1">
      <c r="A14" s="8">
        <v>11</v>
      </c>
      <c r="B14" s="14" t="s">
        <v>33</v>
      </c>
      <c r="C14" s="14"/>
      <c r="D14" s="11" t="s">
        <v>15</v>
      </c>
      <c r="E14" s="14"/>
      <c r="F14" s="14" t="s">
        <v>16</v>
      </c>
      <c r="G14" s="19"/>
      <c r="H14" s="19">
        <v>1350</v>
      </c>
      <c r="I14" s="13">
        <f t="shared" si="0"/>
        <v>94.500000000000014</v>
      </c>
      <c r="J14" s="13">
        <f t="shared" si="1"/>
        <v>1444.5</v>
      </c>
      <c r="K14" s="14" t="s">
        <v>31</v>
      </c>
      <c r="L14" s="14"/>
      <c r="M14" s="1" t="s">
        <v>43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.75" customHeight="1">
      <c r="A15" s="26">
        <v>12</v>
      </c>
      <c r="B15" s="27" t="s">
        <v>34</v>
      </c>
      <c r="C15" s="27"/>
      <c r="D15" s="28" t="s">
        <v>15</v>
      </c>
      <c r="E15" s="27"/>
      <c r="F15" s="27" t="s">
        <v>16</v>
      </c>
      <c r="G15" s="29"/>
      <c r="H15" s="29">
        <v>2000</v>
      </c>
      <c r="I15" s="30">
        <f t="shared" si="0"/>
        <v>140</v>
      </c>
      <c r="J15" s="30">
        <f t="shared" si="1"/>
        <v>2140</v>
      </c>
      <c r="K15" s="27" t="s">
        <v>35</v>
      </c>
      <c r="L15" s="27"/>
      <c r="M15" s="31" t="s">
        <v>42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7.75" customHeight="1">
      <c r="A16" s="8">
        <v>13</v>
      </c>
      <c r="B16" s="14" t="s">
        <v>36</v>
      </c>
      <c r="C16" s="14"/>
      <c r="D16" s="11" t="s">
        <v>15</v>
      </c>
      <c r="E16" s="14"/>
      <c r="F16" s="14" t="s">
        <v>16</v>
      </c>
      <c r="G16" s="19"/>
      <c r="H16" s="19">
        <v>1500</v>
      </c>
      <c r="I16" s="13">
        <f t="shared" si="0"/>
        <v>105.00000000000001</v>
      </c>
      <c r="J16" s="13">
        <f t="shared" si="1"/>
        <v>1605</v>
      </c>
      <c r="K16" s="14" t="s">
        <v>31</v>
      </c>
      <c r="L16" s="14"/>
      <c r="M16" s="1" t="s">
        <v>43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7.75" customHeight="1">
      <c r="A17" s="26">
        <v>14</v>
      </c>
      <c r="B17" s="27" t="s">
        <v>37</v>
      </c>
      <c r="C17" s="27"/>
      <c r="D17" s="28" t="s">
        <v>15</v>
      </c>
      <c r="E17" s="27"/>
      <c r="F17" s="27" t="s">
        <v>16</v>
      </c>
      <c r="G17" s="29"/>
      <c r="H17" s="29">
        <v>1500</v>
      </c>
      <c r="I17" s="30">
        <f t="shared" si="0"/>
        <v>105.00000000000001</v>
      </c>
      <c r="J17" s="30">
        <f t="shared" si="1"/>
        <v>1605</v>
      </c>
      <c r="K17" s="27" t="s">
        <v>31</v>
      </c>
      <c r="L17" s="27"/>
      <c r="M17" s="31" t="s">
        <v>42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7.75" customHeight="1">
      <c r="A18" s="8">
        <v>15</v>
      </c>
      <c r="B18" s="9" t="s">
        <v>19</v>
      </c>
      <c r="C18" s="15"/>
      <c r="D18" s="11" t="s">
        <v>15</v>
      </c>
      <c r="E18" s="15"/>
      <c r="F18" s="11" t="s">
        <v>38</v>
      </c>
      <c r="G18" s="16">
        <v>70000</v>
      </c>
      <c r="H18" s="16">
        <f t="shared" ref="H18:H22" si="2">G18/12</f>
        <v>5833.333333333333</v>
      </c>
      <c r="I18" s="13">
        <f t="shared" ref="I18:I22" si="3">G18*7%</f>
        <v>4900.0000000000009</v>
      </c>
      <c r="J18" s="13">
        <f t="shared" ref="J18:J22" si="4">G18+I18</f>
        <v>74900</v>
      </c>
      <c r="K18" s="17" t="s">
        <v>20</v>
      </c>
      <c r="L18" s="15"/>
      <c r="M18" s="1" t="s">
        <v>43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7.75" customHeight="1">
      <c r="A19" s="8">
        <v>16</v>
      </c>
      <c r="B19" s="10" t="s">
        <v>21</v>
      </c>
      <c r="C19" s="14"/>
      <c r="D19" s="11" t="s">
        <v>15</v>
      </c>
      <c r="E19" s="14"/>
      <c r="F19" s="14" t="s">
        <v>38</v>
      </c>
      <c r="G19" s="19">
        <v>15000</v>
      </c>
      <c r="H19" s="16">
        <f t="shared" si="2"/>
        <v>1250</v>
      </c>
      <c r="I19" s="13">
        <f t="shared" si="3"/>
        <v>1050</v>
      </c>
      <c r="J19" s="13">
        <f t="shared" si="4"/>
        <v>16050</v>
      </c>
      <c r="K19" s="14" t="s">
        <v>20</v>
      </c>
      <c r="L19" s="14"/>
      <c r="M19" s="1" t="s">
        <v>43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7.75" customHeight="1">
      <c r="A20" s="8">
        <v>17</v>
      </c>
      <c r="B20" s="14" t="s">
        <v>25</v>
      </c>
      <c r="C20" s="14"/>
      <c r="D20" s="11" t="s">
        <v>15</v>
      </c>
      <c r="E20" s="14"/>
      <c r="F20" s="14" t="s">
        <v>38</v>
      </c>
      <c r="G20" s="19">
        <v>30000</v>
      </c>
      <c r="H20" s="16">
        <f t="shared" si="2"/>
        <v>2500</v>
      </c>
      <c r="I20" s="13">
        <f t="shared" si="3"/>
        <v>2100</v>
      </c>
      <c r="J20" s="13">
        <f t="shared" si="4"/>
        <v>32100</v>
      </c>
      <c r="K20" s="14" t="s">
        <v>26</v>
      </c>
      <c r="L20" s="14"/>
      <c r="M20" s="1" t="s">
        <v>43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7.75" customHeight="1">
      <c r="A21" s="8">
        <v>18</v>
      </c>
      <c r="B21" s="14" t="s">
        <v>27</v>
      </c>
      <c r="C21" s="14"/>
      <c r="D21" s="11" t="s">
        <v>15</v>
      </c>
      <c r="E21" s="14"/>
      <c r="F21" s="14" t="s">
        <v>38</v>
      </c>
      <c r="G21" s="19">
        <v>10000</v>
      </c>
      <c r="H21" s="16">
        <f t="shared" si="2"/>
        <v>833.33333333333337</v>
      </c>
      <c r="I21" s="13">
        <f t="shared" si="3"/>
        <v>700.00000000000011</v>
      </c>
      <c r="J21" s="13">
        <f t="shared" si="4"/>
        <v>10700</v>
      </c>
      <c r="K21" s="14" t="s">
        <v>20</v>
      </c>
      <c r="L21" s="14"/>
      <c r="M21" s="1" t="s">
        <v>43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7.75" customHeight="1">
      <c r="A22" s="8">
        <v>19</v>
      </c>
      <c r="B22" s="14" t="s">
        <v>28</v>
      </c>
      <c r="C22" s="14"/>
      <c r="D22" s="11" t="s">
        <v>15</v>
      </c>
      <c r="E22" s="14"/>
      <c r="F22" s="14" t="s">
        <v>38</v>
      </c>
      <c r="G22" s="19">
        <v>40000</v>
      </c>
      <c r="H22" s="16">
        <f t="shared" si="2"/>
        <v>3333.3333333333335</v>
      </c>
      <c r="I22" s="13">
        <f t="shared" si="3"/>
        <v>2800.0000000000005</v>
      </c>
      <c r="J22" s="13">
        <f t="shared" si="4"/>
        <v>42800</v>
      </c>
      <c r="K22" s="14" t="s">
        <v>20</v>
      </c>
      <c r="L22" s="14"/>
      <c r="M22" s="1" t="s">
        <v>43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7.75" customHeight="1">
      <c r="A23" s="20"/>
      <c r="B23" s="1"/>
      <c r="C23" s="1"/>
      <c r="D23" s="21"/>
      <c r="E23" s="1"/>
      <c r="F23" s="1"/>
      <c r="G23" s="22"/>
      <c r="H23" s="22"/>
      <c r="I23" s="23"/>
      <c r="J23" s="2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7.75" customHeight="1">
      <c r="A24" s="20"/>
      <c r="B24" s="1"/>
      <c r="C24" s="1"/>
      <c r="D24" s="21"/>
      <c r="E24" s="1"/>
      <c r="F24" s="1"/>
      <c r="G24" s="22"/>
      <c r="H24" s="22"/>
      <c r="I24" s="23"/>
      <c r="J24" s="2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7.75" customHeight="1">
      <c r="A25" s="20"/>
      <c r="B25" s="1"/>
      <c r="C25" s="1"/>
      <c r="D25" s="21"/>
      <c r="E25" s="1"/>
      <c r="F25" s="1"/>
      <c r="G25" s="22"/>
      <c r="H25" s="22"/>
      <c r="I25" s="23"/>
      <c r="J25" s="2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7.75" customHeight="1">
      <c r="A26" s="20"/>
      <c r="B26" s="1"/>
      <c r="C26" s="1"/>
      <c r="D26" s="21"/>
      <c r="E26" s="1"/>
      <c r="F26" s="1"/>
      <c r="G26" s="22"/>
      <c r="H26" s="22"/>
      <c r="I26" s="23"/>
      <c r="J26" s="2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7.75" customHeight="1">
      <c r="A27" s="20"/>
      <c r="B27" s="1"/>
      <c r="C27" s="1"/>
      <c r="D27" s="21"/>
      <c r="E27" s="1"/>
      <c r="F27" s="1"/>
      <c r="G27" s="22"/>
      <c r="H27" s="22"/>
      <c r="I27" s="23"/>
      <c r="J27" s="2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7.75" customHeight="1">
      <c r="A28" s="20"/>
      <c r="B28" s="1"/>
      <c r="C28" s="1"/>
      <c r="D28" s="21"/>
      <c r="E28" s="1"/>
      <c r="F28" s="1"/>
      <c r="G28" s="22"/>
      <c r="H28" s="22"/>
      <c r="I28" s="23"/>
      <c r="J28" s="2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7.75" customHeight="1">
      <c r="A29" s="20"/>
      <c r="B29" s="1"/>
      <c r="C29" s="1"/>
      <c r="D29" s="21"/>
      <c r="E29" s="1"/>
      <c r="F29" s="1"/>
      <c r="G29" s="22"/>
      <c r="H29" s="22"/>
      <c r="I29" s="23"/>
      <c r="J29" s="2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7.75" customHeight="1">
      <c r="A30" s="20"/>
      <c r="B30" s="1"/>
      <c r="C30" s="1"/>
      <c r="D30" s="21"/>
      <c r="E30" s="1"/>
      <c r="F30" s="1"/>
      <c r="G30" s="22"/>
      <c r="H30" s="22"/>
      <c r="I30" s="23"/>
      <c r="J30" s="2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.75" customHeight="1">
      <c r="A31" s="20"/>
      <c r="B31" s="1"/>
      <c r="C31" s="1"/>
      <c r="D31" s="21"/>
      <c r="E31" s="1"/>
      <c r="F31" s="1"/>
      <c r="G31" s="22"/>
      <c r="H31" s="22"/>
      <c r="I31" s="23"/>
      <c r="J31" s="2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7.75" customHeight="1">
      <c r="A32" s="20"/>
      <c r="B32" s="1"/>
      <c r="C32" s="1"/>
      <c r="D32" s="21"/>
      <c r="E32" s="1"/>
      <c r="F32" s="1"/>
      <c r="G32" s="22"/>
      <c r="H32" s="22"/>
      <c r="I32" s="23"/>
      <c r="J32" s="2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7.75" customHeight="1">
      <c r="A33" s="20"/>
      <c r="B33" s="1"/>
      <c r="C33" s="1"/>
      <c r="D33" s="21"/>
      <c r="E33" s="1"/>
      <c r="F33" s="1"/>
      <c r="G33" s="22"/>
      <c r="H33" s="22"/>
      <c r="I33" s="23"/>
      <c r="J33" s="2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7.75" customHeight="1">
      <c r="A34" s="20"/>
      <c r="B34" s="1"/>
      <c r="C34" s="1"/>
      <c r="D34" s="21"/>
      <c r="E34" s="1"/>
      <c r="F34" s="1"/>
      <c r="G34" s="22"/>
      <c r="H34" s="22"/>
      <c r="I34" s="23"/>
      <c r="J34" s="2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7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7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7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7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7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7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7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7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7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7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7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7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7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7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7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7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7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7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7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7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7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7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7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7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7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7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7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7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7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7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7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7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7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7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7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7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7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7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7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7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7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7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7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7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7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7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7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7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7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7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7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7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7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7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7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7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7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7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7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7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7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7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7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7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7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7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7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7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7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7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7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7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7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7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7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7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7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7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7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7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7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7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7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7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7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7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7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7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7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7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7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7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7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7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7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7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7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7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7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7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7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7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7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7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7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7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7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7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7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7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7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7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7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7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7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7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7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7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7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7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7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7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7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7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7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7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7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7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7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7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7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7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7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7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7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7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7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7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7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7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7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7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7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7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7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7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7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7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7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7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7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7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7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7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7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7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7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7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7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7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7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7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7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7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7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7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7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7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7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7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7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7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7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7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7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7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7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7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7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7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7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7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7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7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7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7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7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7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7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7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7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7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7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7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7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7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7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7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7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7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7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7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7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7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7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7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7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7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7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7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7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7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7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7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7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7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7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7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7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7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7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7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7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7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7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7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7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7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7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7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7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7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7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7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7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7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7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7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7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7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7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7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7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7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7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7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7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7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7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7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7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7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7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7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7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7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7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7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7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7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7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7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7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7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7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7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7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7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7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7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7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7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7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7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7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7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7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7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7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7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7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7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7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7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7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7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7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7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7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7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7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7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7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7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7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7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7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7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7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7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7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7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7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7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7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7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7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7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7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7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7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7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7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7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7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7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7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7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7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7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7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7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7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7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7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7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7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7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7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7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7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7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7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7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7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7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7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7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7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7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7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7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7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7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7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7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7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7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7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7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7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7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7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7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7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7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7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7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7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7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7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7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7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7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7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7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7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7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7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7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7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7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7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7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7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7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7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7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7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7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7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7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7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7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7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7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7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7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7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7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7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7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7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7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7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7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7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7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7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7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7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7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7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7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7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7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7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7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7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7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7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7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7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7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7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7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7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7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7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7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7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7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7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7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7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7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7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7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7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7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7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7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7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7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7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7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7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7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7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7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7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7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7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7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7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7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7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7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7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7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7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7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7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7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7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7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7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7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7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7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7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7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7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7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7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7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7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7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7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7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7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7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7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7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7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7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7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7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7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7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7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7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7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7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7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7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7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7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7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7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7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7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7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7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7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7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7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7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7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7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7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7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7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7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7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7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7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7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7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7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7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7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7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7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7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7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7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7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7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7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7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7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7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7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7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7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7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7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7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7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7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7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7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7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7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7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7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7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7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7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7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7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7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7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7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7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7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7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7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7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7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7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7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7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7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7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7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7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7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7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7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7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7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7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7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7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7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7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7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7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7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7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7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7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7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7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7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7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7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7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7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7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7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7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7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7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7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7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7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7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7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7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7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7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7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7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7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7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7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7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7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7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7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7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7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7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7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7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7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7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7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7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7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7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7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7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7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7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7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7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7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7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7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7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7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7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7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7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7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7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7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7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7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7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7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7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7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7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7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7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7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7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7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7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7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7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7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7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7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7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7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7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7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7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7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7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7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7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7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7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7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7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7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7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7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7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7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7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7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7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7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7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7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7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7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7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7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7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7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7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7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7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7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7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7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7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7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7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7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7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7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7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7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7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7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7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7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7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7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7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7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7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7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7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7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7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7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7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7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7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7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7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7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7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7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7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7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7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7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7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7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7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7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7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7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7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7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7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7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7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7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7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7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7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7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7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7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7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7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7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7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7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7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7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7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7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7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7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7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7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7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7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7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7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7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7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7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7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7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7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7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7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7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7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7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7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7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7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7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7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7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7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7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7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7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7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7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7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7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7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7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7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7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7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7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7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7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7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7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7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7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7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7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7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7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7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7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7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7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7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7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7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7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7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7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7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7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7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7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7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7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7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7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7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7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7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7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7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7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7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7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7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7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7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7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7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7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7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7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7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7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7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7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7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7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7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7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7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7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7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7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7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7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7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7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7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7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7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7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7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7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7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7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7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7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7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7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7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7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7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7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7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7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7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7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7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7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7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7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7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7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7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7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7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7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7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7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7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7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7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7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7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7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7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7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7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7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7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7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7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7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7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7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7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7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7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7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7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7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7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7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7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7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7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7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7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7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7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7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7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7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7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7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7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7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7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7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7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7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7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7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7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7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7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7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7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7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7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7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7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7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7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7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7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7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7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7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7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7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7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7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7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7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7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7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7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7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7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7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7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7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7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7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7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7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7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7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7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7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7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7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7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7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1">
    <mergeCell ref="A1:L1"/>
  </mergeCells>
  <dataValidations count="5">
    <dataValidation type="list" allowBlank="1" showErrorMessage="1" sqref="K4:K6 K8:K14 K16:K22" xr:uid="{00000000-0002-0000-0000-000000000000}">
      <formula1>"คุณนิยนต์ อยู่ทะเล,คุณจินตนา อ้อยหวาน,คุณพัชรพรรณ พึ่งพา,คุณนรินทร์ ปิงมูล,คุณจิรภิญญา เป็นปึก,คุณชนัฐฎา สนคะมี,คุณนิมิต จุ้ยอยู่ทอง"</formula1>
    </dataValidation>
    <dataValidation type="list" allowBlank="1" showErrorMessage="1" sqref="D4:D22" xr:uid="{00000000-0002-0000-0000-000001000000}">
      <formula1>"CN,CBN"</formula1>
    </dataValidation>
    <dataValidation type="list" allowBlank="1" showErrorMessage="1" sqref="F4:F22" xr:uid="{00000000-0002-0000-0000-000002000000}">
      <formula1>"รายเดือน,รายปี,ชำระครั้งเดียว"</formula1>
    </dataValidation>
    <dataValidation type="list" allowBlank="1" showErrorMessage="1" sqref="K15" xr:uid="{00000000-0002-0000-0000-000003000000}">
      <formula1>"คุณนิยนต์ อยู่ทะเล,คุณจินตนา อ้อยหวาน,คุณพัชรพรรณ พึ่งพา,คุณนรินทร์ ปิงมูล,คุณจิรภิญญา เป็นปึก,คุณชนัฐฎา สนคะมี,คุณนิมิต จุ้ยอยู่ทอง,คุณรุ่งอรุณ อินบุญรอด"</formula1>
    </dataValidation>
    <dataValidation type="list" allowBlank="1" showErrorMessage="1" sqref="K7" xr:uid="{00000000-0002-0000-0000-000004000000}">
      <formula1>"คุณจินตนา อ้อยหวาน"</formula1>
    </dataValidation>
  </dataValidations>
  <pageMargins left="0.31496062992125984" right="0.31496062992125984" top="0.74803149606299213" bottom="0.74803149606299213" header="0.31496062992125984" footer="0.31496062992125984"/>
  <pageSetup paperSize="9" scale="5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998"/>
  <sheetViews>
    <sheetView workbookViewId="0">
      <selection activeCell="F11" sqref="F11"/>
    </sheetView>
  </sheetViews>
  <sheetFormatPr defaultColWidth="12.6640625" defaultRowHeight="15.75" customHeight="1"/>
  <cols>
    <col min="1" max="1" width="10.88671875" customWidth="1"/>
    <col min="2" max="2" width="39.21875" customWidth="1"/>
    <col min="3" max="3" width="24.88671875" hidden="1" customWidth="1"/>
    <col min="5" max="5" width="12.6640625" hidden="1"/>
    <col min="6" max="6" width="13.109375" customWidth="1"/>
    <col min="7" max="7" width="14.33203125" customWidth="1"/>
    <col min="8" max="8" width="15.109375" customWidth="1"/>
    <col min="10" max="10" width="22.6640625" customWidth="1"/>
    <col min="11" max="13" width="12.6640625" hidden="1"/>
  </cols>
  <sheetData>
    <row r="1" spans="1:27" ht="27.75" customHeight="1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/>
      <c r="M1" s="1"/>
      <c r="N1" s="1"/>
      <c r="O1" s="1" t="s">
        <v>1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7.75" customHeight="1">
      <c r="A2" s="2"/>
      <c r="B2" s="2"/>
      <c r="C2" s="2"/>
      <c r="D2" s="2"/>
      <c r="E2" s="2"/>
      <c r="F2" s="2"/>
      <c r="G2" s="2"/>
      <c r="H2" s="3">
        <f>SUM(H4:H23)</f>
        <v>5000</v>
      </c>
      <c r="I2" s="2"/>
      <c r="J2" s="4">
        <f>SUM(J4:J23)</f>
        <v>16050</v>
      </c>
      <c r="K2" s="2"/>
      <c r="L2" s="2"/>
      <c r="M2" s="5"/>
      <c r="N2" s="5"/>
      <c r="O2" s="6">
        <f>H2+ 6118</f>
        <v>11118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7.7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7.75" customHeight="1">
      <c r="A4" s="8">
        <v>1</v>
      </c>
      <c r="B4" s="14" t="s">
        <v>29</v>
      </c>
      <c r="C4" s="14"/>
      <c r="D4" s="11" t="s">
        <v>39</v>
      </c>
      <c r="E4" s="14"/>
      <c r="F4" s="14" t="s">
        <v>16</v>
      </c>
      <c r="G4" s="19"/>
      <c r="H4" s="19">
        <v>5000</v>
      </c>
      <c r="I4" s="13">
        <f>H4*7%</f>
        <v>350.00000000000006</v>
      </c>
      <c r="J4" s="13">
        <f>H4+I4</f>
        <v>5350</v>
      </c>
      <c r="K4" s="11"/>
      <c r="L4" s="1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7.75" customHeight="1">
      <c r="A5" s="8">
        <v>2</v>
      </c>
      <c r="B5" s="14" t="s">
        <v>29</v>
      </c>
      <c r="C5" s="15"/>
      <c r="D5" s="11" t="s">
        <v>15</v>
      </c>
      <c r="E5" s="15"/>
      <c r="F5" s="11" t="s">
        <v>38</v>
      </c>
      <c r="G5" s="16">
        <v>10000</v>
      </c>
      <c r="H5" s="16"/>
      <c r="I5" s="13">
        <f>G5*7%</f>
        <v>700.00000000000011</v>
      </c>
      <c r="J5" s="13">
        <f>G5+I5</f>
        <v>10700</v>
      </c>
      <c r="K5" s="17"/>
      <c r="L5" s="15"/>
      <c r="M5" s="24" t="s">
        <v>40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7.75" customHeight="1">
      <c r="A6" s="8"/>
      <c r="B6" s="9"/>
      <c r="C6" s="14"/>
      <c r="D6" s="11"/>
      <c r="E6" s="14"/>
      <c r="F6" s="11"/>
      <c r="G6" s="13"/>
      <c r="H6" s="13"/>
      <c r="I6" s="13"/>
      <c r="J6" s="13"/>
      <c r="K6" s="11"/>
      <c r="L6" s="12"/>
      <c r="M6" s="1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7.75" customHeight="1">
      <c r="A7" s="8"/>
      <c r="B7" s="18"/>
      <c r="C7" s="14"/>
      <c r="D7" s="11"/>
      <c r="E7" s="14"/>
      <c r="F7" s="14"/>
      <c r="G7" s="19"/>
      <c r="H7" s="19"/>
      <c r="I7" s="13"/>
      <c r="J7" s="13"/>
      <c r="K7" s="14"/>
      <c r="L7" s="14"/>
      <c r="M7" s="1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7.75" customHeight="1">
      <c r="A8" s="8"/>
      <c r="B8" s="14"/>
      <c r="C8" s="14"/>
      <c r="D8" s="11"/>
      <c r="E8" s="14"/>
      <c r="F8" s="14"/>
      <c r="G8" s="19"/>
      <c r="H8" s="19"/>
      <c r="I8" s="13"/>
      <c r="J8" s="13"/>
      <c r="K8" s="14"/>
      <c r="L8" s="14"/>
      <c r="M8" s="1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7.75" customHeight="1">
      <c r="A9" s="8"/>
      <c r="B9" s="14"/>
      <c r="C9" s="14"/>
      <c r="D9" s="11"/>
      <c r="E9" s="14"/>
      <c r="F9" s="14"/>
      <c r="G9" s="19"/>
      <c r="H9" s="19"/>
      <c r="I9" s="13"/>
      <c r="J9" s="13"/>
      <c r="K9" s="14"/>
      <c r="L9" s="14"/>
      <c r="M9" s="1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7.75" customHeight="1">
      <c r="A10" s="8"/>
      <c r="B10" s="14"/>
      <c r="C10" s="14"/>
      <c r="D10" s="11"/>
      <c r="E10" s="14"/>
      <c r="F10" s="14"/>
      <c r="G10" s="19"/>
      <c r="H10" s="19"/>
      <c r="I10" s="13"/>
      <c r="J10" s="13"/>
      <c r="K10" s="14"/>
      <c r="L10" s="14"/>
      <c r="M10" s="1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7.75" customHeight="1">
      <c r="A11" s="8"/>
      <c r="B11" s="14"/>
      <c r="C11" s="14"/>
      <c r="D11" s="11"/>
      <c r="E11" s="14"/>
      <c r="F11" s="14"/>
      <c r="G11" s="19"/>
      <c r="H11" s="19"/>
      <c r="I11" s="13"/>
      <c r="J11" s="13"/>
      <c r="K11" s="14"/>
      <c r="L11" s="14"/>
      <c r="M11" s="1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7.75" customHeight="1">
      <c r="A12" s="8"/>
      <c r="B12" s="14"/>
      <c r="C12" s="14"/>
      <c r="D12" s="11"/>
      <c r="E12" s="14"/>
      <c r="F12" s="14"/>
      <c r="G12" s="19"/>
      <c r="H12" s="19"/>
      <c r="I12" s="13"/>
      <c r="J12" s="13"/>
      <c r="K12" s="14"/>
      <c r="L12" s="14"/>
      <c r="M12" s="1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7.75" customHeight="1">
      <c r="A13" s="8"/>
      <c r="B13" s="14"/>
      <c r="C13" s="14"/>
      <c r="D13" s="11"/>
      <c r="E13" s="14"/>
      <c r="F13" s="14"/>
      <c r="G13" s="19"/>
      <c r="H13" s="19"/>
      <c r="I13" s="13"/>
      <c r="J13" s="13"/>
      <c r="K13" s="14"/>
      <c r="L13" s="14"/>
      <c r="M13" s="1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7.75" customHeight="1">
      <c r="A14" s="8"/>
      <c r="B14" s="14"/>
      <c r="C14" s="14"/>
      <c r="D14" s="11"/>
      <c r="E14" s="14"/>
      <c r="F14" s="14"/>
      <c r="G14" s="19"/>
      <c r="H14" s="19"/>
      <c r="I14" s="13"/>
      <c r="J14" s="13"/>
      <c r="K14" s="14"/>
      <c r="L14" s="14"/>
      <c r="M14" s="1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7.75" customHeight="1">
      <c r="A15" s="8"/>
      <c r="B15" s="14"/>
      <c r="C15" s="14"/>
      <c r="D15" s="11"/>
      <c r="E15" s="14"/>
      <c r="F15" s="14"/>
      <c r="G15" s="19"/>
      <c r="H15" s="19"/>
      <c r="I15" s="13"/>
      <c r="J15" s="13"/>
      <c r="K15" s="14"/>
      <c r="L15" s="14"/>
      <c r="M15" s="1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7.75" customHeight="1">
      <c r="A16" s="8"/>
      <c r="B16" s="14"/>
      <c r="C16" s="14"/>
      <c r="D16" s="11"/>
      <c r="E16" s="14"/>
      <c r="F16" s="14"/>
      <c r="G16" s="19"/>
      <c r="H16" s="19"/>
      <c r="I16" s="13"/>
      <c r="J16" s="13"/>
      <c r="K16" s="14"/>
      <c r="L16" s="14"/>
      <c r="M16" s="1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7.75" customHeight="1">
      <c r="A17" s="8"/>
      <c r="B17" s="14"/>
      <c r="C17" s="14"/>
      <c r="D17" s="11"/>
      <c r="E17" s="14"/>
      <c r="F17" s="14"/>
      <c r="G17" s="19"/>
      <c r="H17" s="19"/>
      <c r="I17" s="13"/>
      <c r="J17" s="13"/>
      <c r="K17" s="14"/>
      <c r="L17" s="14"/>
      <c r="M17" s="1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7.75" customHeight="1">
      <c r="A18" s="8"/>
      <c r="B18" s="14"/>
      <c r="C18" s="14"/>
      <c r="D18" s="11"/>
      <c r="E18" s="14"/>
      <c r="F18" s="14"/>
      <c r="G18" s="19"/>
      <c r="H18" s="19"/>
      <c r="I18" s="13"/>
      <c r="J18" s="13"/>
      <c r="K18" s="14"/>
      <c r="L18" s="14"/>
      <c r="M18" s="1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7.75" customHeight="1">
      <c r="A19" s="8"/>
      <c r="B19" s="9"/>
      <c r="C19" s="15"/>
      <c r="D19" s="11"/>
      <c r="E19" s="15"/>
      <c r="F19" s="11"/>
      <c r="G19" s="16"/>
      <c r="H19" s="16"/>
      <c r="I19" s="13"/>
      <c r="J19" s="13"/>
      <c r="K19" s="17"/>
      <c r="L19" s="15"/>
      <c r="M19" s="1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7.75" customHeight="1">
      <c r="A20" s="8"/>
      <c r="B20" s="10"/>
      <c r="C20" s="14"/>
      <c r="D20" s="11"/>
      <c r="E20" s="14"/>
      <c r="F20" s="14"/>
      <c r="G20" s="19"/>
      <c r="H20" s="16"/>
      <c r="I20" s="13"/>
      <c r="J20" s="13"/>
      <c r="K20" s="14"/>
      <c r="L20" s="14"/>
      <c r="M20" s="1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7.75" customHeight="1">
      <c r="A21" s="8"/>
      <c r="B21" s="14"/>
      <c r="C21" s="14"/>
      <c r="D21" s="11"/>
      <c r="E21" s="14"/>
      <c r="F21" s="14"/>
      <c r="G21" s="19"/>
      <c r="H21" s="16"/>
      <c r="I21" s="13"/>
      <c r="J21" s="13"/>
      <c r="K21" s="14"/>
      <c r="L21" s="14"/>
      <c r="M21" s="1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7.75" customHeight="1">
      <c r="A22" s="8"/>
      <c r="B22" s="14"/>
      <c r="C22" s="14"/>
      <c r="D22" s="11"/>
      <c r="E22" s="14"/>
      <c r="F22" s="14"/>
      <c r="G22" s="19"/>
      <c r="H22" s="16"/>
      <c r="I22" s="13"/>
      <c r="J22" s="13"/>
      <c r="K22" s="14"/>
      <c r="L22" s="14"/>
      <c r="M22" s="1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7.75" customHeight="1">
      <c r="A23" s="8"/>
      <c r="B23" s="14"/>
      <c r="C23" s="14"/>
      <c r="D23" s="11"/>
      <c r="E23" s="14"/>
      <c r="F23" s="14"/>
      <c r="G23" s="19"/>
      <c r="H23" s="16"/>
      <c r="I23" s="13"/>
      <c r="J23" s="13"/>
      <c r="K23" s="14"/>
      <c r="L23" s="14"/>
      <c r="M23" s="2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7.75" customHeight="1">
      <c r="A24" s="20"/>
      <c r="B24" s="1"/>
      <c r="C24" s="1"/>
      <c r="D24" s="21"/>
      <c r="E24" s="1"/>
      <c r="F24" s="1"/>
      <c r="G24" s="22"/>
      <c r="H24" s="22"/>
      <c r="I24" s="23"/>
      <c r="J24" s="2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7.75" customHeight="1">
      <c r="A25" s="20"/>
      <c r="B25" s="1"/>
      <c r="C25" s="1"/>
      <c r="D25" s="21"/>
      <c r="E25" s="1"/>
      <c r="F25" s="1"/>
      <c r="G25" s="22"/>
      <c r="H25" s="22"/>
      <c r="I25" s="23"/>
      <c r="J25" s="2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7.75" customHeight="1">
      <c r="A26" s="20"/>
      <c r="B26" s="1"/>
      <c r="C26" s="1"/>
      <c r="D26" s="21"/>
      <c r="E26" s="1"/>
      <c r="F26" s="1"/>
      <c r="G26" s="22"/>
      <c r="H26" s="22"/>
      <c r="I26" s="23"/>
      <c r="J26" s="2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7.75" customHeight="1">
      <c r="A27" s="20"/>
      <c r="B27" s="1"/>
      <c r="C27" s="1"/>
      <c r="D27" s="21"/>
      <c r="E27" s="1"/>
      <c r="F27" s="1"/>
      <c r="G27" s="22"/>
      <c r="H27" s="22"/>
      <c r="I27" s="23"/>
      <c r="J27" s="2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7.75" customHeight="1">
      <c r="A28" s="20"/>
      <c r="B28" s="1"/>
      <c r="C28" s="1"/>
      <c r="D28" s="21"/>
      <c r="E28" s="1"/>
      <c r="F28" s="1"/>
      <c r="G28" s="22"/>
      <c r="H28" s="22"/>
      <c r="I28" s="23"/>
      <c r="J28" s="2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7.75" customHeight="1">
      <c r="A29" s="20"/>
      <c r="B29" s="1"/>
      <c r="C29" s="1"/>
      <c r="D29" s="21"/>
      <c r="E29" s="1"/>
      <c r="F29" s="1"/>
      <c r="G29" s="22"/>
      <c r="H29" s="22"/>
      <c r="I29" s="23"/>
      <c r="J29" s="2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7.75" customHeight="1">
      <c r="A30" s="20"/>
      <c r="B30" s="1"/>
      <c r="C30" s="1"/>
      <c r="D30" s="21"/>
      <c r="E30" s="1"/>
      <c r="F30" s="1"/>
      <c r="G30" s="22"/>
      <c r="H30" s="22"/>
      <c r="I30" s="23"/>
      <c r="J30" s="2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7.75" customHeight="1">
      <c r="A31" s="20"/>
      <c r="B31" s="1"/>
      <c r="C31" s="1"/>
      <c r="D31" s="21"/>
      <c r="E31" s="1"/>
      <c r="F31" s="1"/>
      <c r="G31" s="22"/>
      <c r="H31" s="22"/>
      <c r="I31" s="23"/>
      <c r="J31" s="2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7.75" customHeight="1">
      <c r="A32" s="20"/>
      <c r="B32" s="1"/>
      <c r="C32" s="1"/>
      <c r="D32" s="21"/>
      <c r="E32" s="1"/>
      <c r="F32" s="1"/>
      <c r="G32" s="22"/>
      <c r="H32" s="22"/>
      <c r="I32" s="23"/>
      <c r="J32" s="2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7.75" customHeight="1">
      <c r="A33" s="20"/>
      <c r="B33" s="1"/>
      <c r="C33" s="1"/>
      <c r="D33" s="21"/>
      <c r="E33" s="1"/>
      <c r="F33" s="1"/>
      <c r="G33" s="22"/>
      <c r="H33" s="22"/>
      <c r="I33" s="23"/>
      <c r="J33" s="2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7.75" customHeight="1">
      <c r="A34" s="20"/>
      <c r="B34" s="1"/>
      <c r="C34" s="1"/>
      <c r="D34" s="21"/>
      <c r="E34" s="1"/>
      <c r="F34" s="1"/>
      <c r="G34" s="22"/>
      <c r="H34" s="22"/>
      <c r="I34" s="23"/>
      <c r="J34" s="2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7.75" customHeight="1">
      <c r="A35" s="20"/>
      <c r="B35" s="1"/>
      <c r="C35" s="1"/>
      <c r="D35" s="21"/>
      <c r="E35" s="1"/>
      <c r="F35" s="1"/>
      <c r="G35" s="22"/>
      <c r="H35" s="22"/>
      <c r="I35" s="23"/>
      <c r="J35" s="2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7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7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7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7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7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7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7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7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27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7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7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7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7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7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7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7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7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7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7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7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7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7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7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7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7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7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7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7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27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27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27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27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27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27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27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27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27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27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27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27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27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27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27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27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27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27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27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27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27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27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27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27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27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27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27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27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27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27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27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27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27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27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27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27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27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27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27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27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27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27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27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27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27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27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27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27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27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27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27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27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27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27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27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27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27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27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27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27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27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27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27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27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27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27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27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27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27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27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27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27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27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27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27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27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27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27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27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27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27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27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27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27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27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27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27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27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27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27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27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27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27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27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27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27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27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27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27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27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27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27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27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27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27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27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27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27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27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27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27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27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27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27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27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27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27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27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27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27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27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27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27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27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27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27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27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27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27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27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27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27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27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27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27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27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27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27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27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27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27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27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27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27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27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27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27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27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27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27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27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27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27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27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27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27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27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27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27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27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27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27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27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27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27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27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27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27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27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27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27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27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27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27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27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27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27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27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27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27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27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27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27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27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27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27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27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27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27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27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27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27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27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27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27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27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27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27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27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27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27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27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27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27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27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27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27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27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27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27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27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27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27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27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27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27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27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27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27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27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27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27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27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27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27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27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27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27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27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27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27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27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27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27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27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27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27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27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27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27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27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27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27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27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27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27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27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27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27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27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27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27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27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27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27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27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27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27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27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27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27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27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27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27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27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27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27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27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27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27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27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27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27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27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27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27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27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27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27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27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27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27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27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27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27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27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27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27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27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27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27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27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27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27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27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27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27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27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27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27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27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27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27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27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27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27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27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27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27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27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27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27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27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27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27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27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27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27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27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27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27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27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27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27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27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27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27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27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27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27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27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27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27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27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27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27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27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27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27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27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27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27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27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27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27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27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27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27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27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27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27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27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27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27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27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27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27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27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27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27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27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27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27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27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27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27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27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27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27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27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27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27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27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27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27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27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27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27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27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27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27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27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27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27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27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27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27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27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27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27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27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27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27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27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27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27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27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27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27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27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27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27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27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27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27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27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27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27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27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27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27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27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27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27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27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27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27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27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27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27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27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27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27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27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27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27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27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27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27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27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27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27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27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27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27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27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27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27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27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27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27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27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27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27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27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27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27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27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27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27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27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27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27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27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27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27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27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27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27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27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27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27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27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27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27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27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27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27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27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27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27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27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27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27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27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27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27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27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27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27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27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27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27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27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27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27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27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27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27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27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27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27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27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27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27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27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27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27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27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27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27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27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27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27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27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27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27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27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27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27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27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27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27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27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27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27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27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27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27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27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27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27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27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27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27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27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27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27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27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27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27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27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27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27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27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27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27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27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27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27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27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27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27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27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27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27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27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27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27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27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27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27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27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27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27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27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27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27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27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27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27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27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27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27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27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27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27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27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27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27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27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27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27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27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27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27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27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27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27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27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27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27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27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27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27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27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27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27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27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27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27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27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27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27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27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27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27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27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27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27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27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27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27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27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27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27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27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27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27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27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27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27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27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27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27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27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27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27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27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27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27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27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27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27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27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27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27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27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27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27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27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27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27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27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27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27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27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27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27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27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27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27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27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27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27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27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27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27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27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27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27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27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27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27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27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27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27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27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27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27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27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27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27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27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27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27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27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27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27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27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27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27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27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27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27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27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27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27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27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27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27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27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27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27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27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27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27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27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27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27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27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27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27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27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27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27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27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27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27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27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27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27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27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27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27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27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27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27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27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27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27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27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27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27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27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27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27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27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27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27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27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27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27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27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27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27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27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27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27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27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27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27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27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27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27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27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27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27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27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27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27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27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27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27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27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27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27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27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27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27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27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27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27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27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27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27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27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27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27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27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27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27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27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27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27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27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27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27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27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27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27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27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27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27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27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27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27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27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27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27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27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27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27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27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27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27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27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27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27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27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27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27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27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27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27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27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27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27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27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27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27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27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27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27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27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27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27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27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27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27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27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27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27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27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27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27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27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27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27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27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27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27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27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27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27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27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27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27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27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27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27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27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27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27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27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27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27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27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27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27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27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27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27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27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27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27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27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27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27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27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27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27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27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27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27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27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27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27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27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27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27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27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27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27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27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27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27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27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27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27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27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27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27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27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27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27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27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27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27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27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27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27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27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27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27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27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27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27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27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27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27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27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27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27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27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27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27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27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27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27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27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27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27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27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27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27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27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27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27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27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27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27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27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27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27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27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27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27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27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27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27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27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27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27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27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27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27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27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27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27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27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27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27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27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27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</sheetData>
  <autoFilter ref="A3:AA19" xr:uid="{00000000-0009-0000-0000-000001000000}"/>
  <mergeCells count="1">
    <mergeCell ref="A1:L1"/>
  </mergeCells>
  <dataValidations count="3">
    <dataValidation type="list" allowBlank="1" showErrorMessage="1" sqref="D4:D23" xr:uid="{00000000-0002-0000-0100-000000000000}">
      <formula1>"CN,CBN"</formula1>
    </dataValidation>
    <dataValidation type="list" allowBlank="1" showErrorMessage="1" sqref="F4:F23" xr:uid="{00000000-0002-0000-0100-000001000000}">
      <formula1>"รายเดือน,รายปี,ชำระครั้งเดียว"</formula1>
    </dataValidation>
    <dataValidation type="list" allowBlank="1" showErrorMessage="1" sqref="K4:K23" xr:uid="{00000000-0002-0000-0100-000002000000}">
      <formula1>"คุณนิยนต์ อยู่ทะเล,คุณจินตนา อ้อยหวาน,คุณพัชรพรรณ พึ่งพา,คุณนรินทร์ ปิงมูล,คุณจิรภิญญา เป็นปึก,คุณชนัฐฎา สนคะมี"</formula1>
    </dataValidation>
  </dataValidations>
  <hyperlinks>
    <hyperlink ref="M5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12-2567</vt:lpstr>
      <vt:lpstr>11-2567</vt:lpstr>
      <vt:lpstr>10-2567</vt:lpstr>
      <vt:lpstr>CN</vt:lpstr>
      <vt:lpstr>CBN</vt:lpstr>
      <vt:lpstr>CN!Print_Area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HQSALE6509NB002</cp:lastModifiedBy>
  <cp:lastPrinted>2024-11-14T04:57:23Z</cp:lastPrinted>
  <dcterms:created xsi:type="dcterms:W3CDTF">2024-11-14T03:28:03Z</dcterms:created>
  <dcterms:modified xsi:type="dcterms:W3CDTF">2025-02-04T02:30:57Z</dcterms:modified>
</cp:coreProperties>
</file>