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admin\Desktop\CN_Work\ROI\ROI 2025\ส่งให้เซลล์\Shambhala Hotel Pattaya\"/>
    </mc:Choice>
  </mc:AlternateContent>
  <xr:revisionPtr revIDLastSave="0" documentId="13_ncr:1_{138FDD17-A7E0-4785-A8A0-556F93775249}" xr6:coauthVersionLast="43" xr6:coauthVersionMax="43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Ref.1" sheetId="1" state="hidden" r:id="rId1"/>
    <sheet name="Ref.2" sheetId="2" state="hidden" r:id="rId2"/>
    <sheet name="Ref.3" sheetId="3" state="hidden" r:id="rId3"/>
    <sheet name="รายละเอียด ROI" sheetId="4" r:id="rId4"/>
    <sheet name="ภาพประกอบ" sheetId="5" r:id="rId5"/>
  </sheets>
  <definedNames>
    <definedName name="Priceนอกอาคาร">'Ref.1'!$E$2:$F$258</definedName>
    <definedName name="นอกอาคาร">'Ref.1'!$B$2:$B$258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1" i="4" l="1"/>
  <c r="A65" i="4"/>
  <c r="A66" i="4" s="1"/>
  <c r="K54" i="4"/>
  <c r="K55" i="4" s="1"/>
  <c r="J54" i="4"/>
  <c r="J50" i="4"/>
  <c r="H50" i="4"/>
  <c r="J49" i="4"/>
  <c r="H49" i="4"/>
  <c r="J45" i="4"/>
  <c r="H45" i="4"/>
  <c r="K45" i="4" s="1"/>
  <c r="J44" i="4"/>
  <c r="H44" i="4"/>
  <c r="K44" i="4" s="1"/>
  <c r="J43" i="4"/>
  <c r="H43" i="4"/>
  <c r="K43" i="4" s="1"/>
  <c r="J42" i="4"/>
  <c r="H42" i="4"/>
  <c r="K42" i="4" s="1"/>
  <c r="J41" i="4"/>
  <c r="H41" i="4"/>
  <c r="K41" i="4" s="1"/>
  <c r="J40" i="4"/>
  <c r="H40" i="4"/>
  <c r="K40" i="4" s="1"/>
  <c r="J39" i="4"/>
  <c r="H39" i="4"/>
  <c r="K39" i="4" s="1"/>
  <c r="K35" i="4"/>
  <c r="J34" i="4"/>
  <c r="H34" i="4"/>
  <c r="K34" i="4" s="1"/>
  <c r="J33" i="4"/>
  <c r="H33" i="4"/>
  <c r="K33" i="4" s="1"/>
  <c r="J32" i="4"/>
  <c r="H32" i="4"/>
  <c r="K32" i="4" s="1"/>
  <c r="J31" i="4"/>
  <c r="H31" i="4"/>
  <c r="K31" i="4" s="1"/>
  <c r="K30" i="4"/>
  <c r="J29" i="4"/>
  <c r="H29" i="4"/>
  <c r="K29" i="4" s="1"/>
  <c r="J28" i="4"/>
  <c r="H28" i="4"/>
  <c r="K28" i="4" s="1"/>
  <c r="J27" i="4"/>
  <c r="H27" i="4"/>
  <c r="K27" i="4" s="1"/>
  <c r="J26" i="4"/>
  <c r="H26" i="4"/>
  <c r="K26" i="4" s="1"/>
  <c r="J25" i="4"/>
  <c r="H25" i="4"/>
  <c r="K25" i="4" s="1"/>
  <c r="J24" i="4"/>
  <c r="H24" i="4"/>
  <c r="K24" i="4" s="1"/>
  <c r="J23" i="4"/>
  <c r="H23" i="4"/>
  <c r="K23" i="4" s="1"/>
  <c r="G20" i="4"/>
  <c r="K18" i="4"/>
  <c r="K20" i="4" s="1"/>
  <c r="K16" i="4"/>
  <c r="K15" i="4"/>
  <c r="K14" i="4"/>
  <c r="K13" i="4"/>
  <c r="E10" i="4"/>
  <c r="C10" i="4"/>
  <c r="H10" i="4" s="1"/>
  <c r="H9" i="4"/>
  <c r="K9" i="4" s="1"/>
  <c r="E9" i="4"/>
  <c r="K8" i="4"/>
  <c r="H8" i="4"/>
  <c r="E8" i="4"/>
  <c r="K17" i="4" l="1"/>
  <c r="K62" i="4"/>
  <c r="K51" i="4"/>
  <c r="K58" i="4"/>
  <c r="K36" i="4"/>
  <c r="K46" i="4"/>
  <c r="K57" i="4" l="1"/>
  <c r="K59" i="4" s="1"/>
  <c r="K61" i="4" s="1"/>
  <c r="K60" i="4"/>
</calcChain>
</file>

<file path=xl/sharedStrings.xml><?xml version="1.0" encoding="utf-8"?>
<sst xmlns="http://schemas.openxmlformats.org/spreadsheetml/2006/main" count="2771" uniqueCount="858">
  <si>
    <t>รายการ</t>
  </si>
  <si>
    <t>หน่วย</t>
  </si>
  <si>
    <t>Price</t>
  </si>
  <si>
    <t>Cable (Analoge)</t>
  </si>
  <si>
    <t>ไม่มีค่าใช้จ่ายเรื่อง Internet</t>
  </si>
  <si>
    <t>Mikrotik Rbcapgi-5acd2nd Dual-band 2.4/5Ghz Wierless access point</t>
  </si>
  <si>
    <t>ตัว</t>
  </si>
  <si>
    <t>ไม่มี / ฟรี</t>
  </si>
  <si>
    <t>ไม่มีแถม</t>
  </si>
  <si>
    <t>Cable DTV</t>
  </si>
  <si>
    <t>14-6-2565</t>
  </si>
  <si>
    <t>Access Point Tenda AC 1200 Wave 2 Celiling Model i</t>
  </si>
  <si>
    <t>1 เดือน</t>
  </si>
  <si>
    <t>Cable (Analoge &amp; DTV )</t>
  </si>
  <si>
    <t>Access Point TP-Link (EAP223) AC1350 Wireless MU-MIMO Gigabit Ceiling Mount</t>
  </si>
  <si>
    <t>2 เดือน</t>
  </si>
  <si>
    <t>Cable DTV + FTTX</t>
  </si>
  <si>
    <t xml:space="preserve">ค่า Internet เริ่มต้น 100Mbps </t>
  </si>
  <si>
    <t xml:space="preserve">Access Point Zyxel NWA1123ACv3 </t>
  </si>
  <si>
    <t>3 เดือน</t>
  </si>
  <si>
    <t>Cable DTV + FTTX(หัวตึก)</t>
  </si>
  <si>
    <t>ค่าใช้จ่าย Internet ความเร็ว 200/200</t>
  </si>
  <si>
    <t>ROUTER (เราเตอร์) TENDA AC21 - AC2100 DUAL BAND GIGABIT WI-FI ROUTER</t>
  </si>
  <si>
    <t>4 เดือน</t>
  </si>
  <si>
    <t>Cable DTV + Lan to room</t>
  </si>
  <si>
    <t>ค่า Internet 100Mbps  50 / ห้อง</t>
  </si>
  <si>
    <t>L T R</t>
  </si>
  <si>
    <t>ROUTER (เราเตอร์) TENDA AC23 - AC2100 DUAL BAND GIGABIT WI-FI ROUTER</t>
  </si>
  <si>
    <t>5 เดือน</t>
  </si>
  <si>
    <t>Cable DTV + Lease Line</t>
  </si>
  <si>
    <t>L T R RM</t>
  </si>
  <si>
    <t>ROUTER (เราเตอร์) TP-LINK INWALL  Roaming</t>
  </si>
  <si>
    <t>6 เดือน</t>
  </si>
  <si>
    <t>Cable DTV + WI FI Hospot</t>
  </si>
  <si>
    <t>ROUTER (เราเตอร์) TP-LINK EAP265HD Roaming</t>
  </si>
  <si>
    <t>7 เดือน</t>
  </si>
  <si>
    <t>DTV  + WI FI Hospot - Lan to room</t>
  </si>
  <si>
    <t>OMADA Rooming</t>
  </si>
  <si>
    <t>8 เดือน</t>
  </si>
  <si>
    <t>Cable DTV ขายอุปกรณ์</t>
  </si>
  <si>
    <t xml:space="preserve">Access Point Omada AC1200 Wireless MU-MIMO Wall-Plate </t>
  </si>
  <si>
    <t>9 เดือน</t>
  </si>
  <si>
    <t>Cable DTV ปรับปรุงระบบห้องส่ง</t>
  </si>
  <si>
    <t>Tenda i21 AC1200Mbps ceiling gigabit access point PoE</t>
  </si>
  <si>
    <t>10 เดือน</t>
  </si>
  <si>
    <t>Cable DTV ปรับปรุงระบบเมนภายใน</t>
  </si>
  <si>
    <t>Tenda i24 AC1200Mbps ceiling gigabit access point PoE</t>
  </si>
  <si>
    <t>11 เดือน</t>
  </si>
  <si>
    <t xml:space="preserve">Hotspot wifi (ดูแลระบบ) </t>
  </si>
  <si>
    <t>AC2100 DUAL-BNLD Gigabitg Wireless Router</t>
  </si>
  <si>
    <t>12 เดือน</t>
  </si>
  <si>
    <t xml:space="preserve">Hotspot wifi (ดูแลระบบ+เน็ต) </t>
  </si>
  <si>
    <t>ค่าใช้จ่าย Internet ความเร็ว 300/300</t>
  </si>
  <si>
    <t>ZyXEL Gigabit Switching Hub  (GS1200-5HP V2) 5 Port POE Web-Menager</t>
  </si>
  <si>
    <t>ราย 1 ปี</t>
  </si>
  <si>
    <t>Cable IPTV</t>
  </si>
  <si>
    <t>PLANET POE GS-4210-8P2T2S 8-PORT 10/100/1000MBPS 802.3AT POE + 2-PORT 10/100/1000MBPS + 2-PORT 100/1000X SFP MANAGED SWITCH</t>
  </si>
  <si>
    <t>ฟรี</t>
  </si>
  <si>
    <t>Cable IPTV + FTTX</t>
  </si>
  <si>
    <t>Planet POE GS-4210-16P4C 16-Port 10/100/1000T 802.3at PoE + 4-Port Gigabit TP/SFP Combo Managed Switch/220W</t>
  </si>
  <si>
    <t>ไม่มี</t>
  </si>
  <si>
    <t>Cable IPTV + Lease Line</t>
  </si>
  <si>
    <t>PLANET POE GS-4210-24P4C 24-PORT 10/100/1000T ULTRA POE + 4-PORT GIGABIT TP/SFP COMBO MANAGED SWITCH</t>
  </si>
  <si>
    <t>มกราคม</t>
  </si>
  <si>
    <t>Internet ( Fttx to Head)</t>
  </si>
  <si>
    <t>Planet POE GS-4210-48P4S 48-Port 10/100/1000T 802.3at PoE + 4-Port 100/1000BASE-X SFP Managed Switch</t>
  </si>
  <si>
    <t>กุมภาพันธ์</t>
  </si>
  <si>
    <t>Internet ( Hotspot wifi )</t>
  </si>
  <si>
    <t>TP-LINK  TL-SG1024 24-port gigabit rackmount switch Roaming</t>
  </si>
  <si>
    <t>มีนาคม</t>
  </si>
  <si>
    <t>Internet ( Hotspot wifi - Lan to room )</t>
  </si>
  <si>
    <t>Planet GS-4210-16T2S 16-Port Layer 2 Managed Gigabit Ethernet Switch W/2 SFP Interfaces</t>
  </si>
  <si>
    <t>เมษายน</t>
  </si>
  <si>
    <t>Internet FTTx</t>
  </si>
  <si>
    <t>WI-FI ROUTER Link sys AC1900</t>
  </si>
  <si>
    <t>พฤษภาคม</t>
  </si>
  <si>
    <t>Internet FTTx Room</t>
  </si>
  <si>
    <t xml:space="preserve"> Switch TP-Link 24-Port Gigabit Managed WI-FI ROUTER</t>
  </si>
  <si>
    <t>มิถุนายน</t>
  </si>
  <si>
    <t>Internet Lan To Room</t>
  </si>
  <si>
    <t>ค่า Internet 100/100Mbps  50บาท / ห้อง</t>
  </si>
  <si>
    <t xml:space="preserve"> Switch TP-Link 48-Port Gigabit Managed WI-FI ROUTER</t>
  </si>
  <si>
    <t>กรกฎาคม</t>
  </si>
  <si>
    <t>Internet Lease Line</t>
  </si>
  <si>
    <t>Aruba IOn 1930 8G 2SFP POE 124W Switch (8 x 10/100/1000 PoE+, 2 SFP)</t>
  </si>
  <si>
    <t>สิงหาคม</t>
  </si>
  <si>
    <t>Internet Lease Line Event</t>
  </si>
  <si>
    <t>Tenda TND-TEG5328P 24 port 10/100/1000 Managed PoE Switch</t>
  </si>
  <si>
    <t>กันยายน</t>
  </si>
  <si>
    <t>Switch Zyxel GS1900-24HPv2 24 Ports 10/100/1000BASE-T ( 12 PoE) , + 2 Ports SFP 100/1000BASE-X Smart Managed PoE Switch with GbE Uplink (170 Watt)</t>
  </si>
  <si>
    <t>ตุลาคม</t>
  </si>
  <si>
    <t>Optical Field Connector SC/APC Stech</t>
  </si>
  <si>
    <t>พฤศจิกายน</t>
  </si>
  <si>
    <t>Switch TP-Link TL-SG2210P JetStream 8-Port Gigabit Smart PoE+</t>
  </si>
  <si>
    <t>ธันวาคม</t>
  </si>
  <si>
    <t>Switch TP-LINK TL-SG1218MP 18-Port Gigabit Rackmount Switch with 16 PoE+ (250W)</t>
  </si>
  <si>
    <t>Switch TP-Link T1600G-52PS(TL-SG2452P) L2-Managed Gigabit POE Switch 48 Port,PoE+</t>
  </si>
  <si>
    <t>Switch TP-LINK TL-SG3428MP 28-Port Gigabit L2 Managed Switch with 24-Port PoE+</t>
  </si>
  <si>
    <t>Switch TP-Link TL-SG1008MP 8-Port Gigabit</t>
  </si>
  <si>
    <t xml:space="preserve">Switch Tenda TEG5310P-8-150W </t>
  </si>
  <si>
    <t xml:space="preserve">MikroTik CCR1036-8G-2S+ Cloud Core Router Industrial Grade </t>
  </si>
  <si>
    <t>SFP Fiber Single-Mode Fiber (SMF) 10Gb 1310-1490</t>
  </si>
  <si>
    <t>Mikrotik RB2011UiAS-RM</t>
  </si>
  <si>
    <t>Mikrotik RB3011UiAS-RM</t>
  </si>
  <si>
    <t>Mikrotik RB4011iGS+RM</t>
  </si>
  <si>
    <t>TP-Link XC220-G3V</t>
  </si>
  <si>
    <t>กล่อง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</si>
  <si>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</si>
  <si>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ชุด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</si>
  <si>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</si>
  <si>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</si>
  <si>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</si>
  <si>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LanToRoom</t>
  </si>
  <si>
    <t>เครื่องสำรองไฟ UPS 1000VA VERTIV</t>
  </si>
  <si>
    <t>สาย Lan cat6 305M</t>
  </si>
  <si>
    <t>สาย Lan cat5e 305M</t>
  </si>
  <si>
    <t>lan cat5e Outdoor 305M</t>
  </si>
  <si>
    <t>เบ็ตเตล็ด กิ๊ปตอกสาย Lan</t>
  </si>
  <si>
    <t>ถุง</t>
  </si>
  <si>
    <t>US-1001 หัว Lan Link cat5e หน่วนเป็น 1 ถุง ถุงละ 10 ตัว</t>
  </si>
  <si>
    <t>IPTV</t>
  </si>
  <si>
    <t>ค่าจ้าง ดำเนินการ(พนักงาน)</t>
  </si>
  <si>
    <t>US-6004 CAT 5E Locking Plug Boot  1 ถุง ถุงละ 10 ตัว</t>
  </si>
  <si>
    <t>Lease line</t>
  </si>
  <si>
    <t>ค่าจ้าง ดำเนินการ(พนักงาน 2คน)</t>
  </si>
  <si>
    <t>ตัวต่อกลาง Lan Link CAT 5E LINK รุ่น US-4005IL</t>
  </si>
  <si>
    <t>ค่าจ้าง ดำเนินการ(พนักงาน 3คน)</t>
  </si>
  <si>
    <t>SFP Fiber Single-Mode Fiber (SMF) 1.25Gb 1310-1490</t>
  </si>
  <si>
    <t>คู่</t>
  </si>
  <si>
    <t>ค่าจ้าง ดำเนินการ(พนักงาน 4คน)</t>
  </si>
  <si>
    <t>SFP Fiber Single-Mode Fiber (SMF) 10 Gb 1310-1490</t>
  </si>
  <si>
    <t>ค่าติดตั้ง อุปกรณ์ Access Point ในอาคาร (พนักงาน)</t>
  </si>
  <si>
    <t>SFP Lan  1.25Gb</t>
  </si>
  <si>
    <t>ค่าแรง ติดตั้งตู้พร้อมระบบไฟฟ้า (พนักงาน)</t>
  </si>
  <si>
    <t>Wall Mouth indoor 4 port  (SC/APC)</t>
  </si>
  <si>
    <t>ค่าจ้าง พาดสาย OUTDOOR 2-48Cores ADSS  (พนักงาน  นอกเวลาทำการ)</t>
  </si>
  <si>
    <t>ค่าจ้าง ติดตั้งรวมอุปกรณ์ ราง-เฟล็ก-ท่อPVC เดินสาย เชื่อมตู้อุปกรณ์ (SUB)</t>
  </si>
  <si>
    <t>จุด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</si>
  <si>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</si>
  <si>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</si>
  <si>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ค่าติดตั้ง อุปกรณ์ Access Point ในอาคาร (SUB)</t>
  </si>
  <si>
    <t>ค่าจ้าง เดินท่อเฟล็กกันน้ำ พร้อมร้อยสาย  2-48Cores ADSS  (พนักงาน)</t>
  </si>
  <si>
    <t>ค่าแรง เดินสายแลน และติดตั้ง Access Point ในอาคาร (SUB)</t>
  </si>
  <si>
    <t>ค่าจ้าง ผ่าถนนวางท่อ พร้อมร้อยสาย  2-48Cores ADSS  (พนักงาน)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</si>
  <si>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</si>
  <si>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</si>
  <si>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</si>
  <si>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ค่าแรง ติดตั้งตู้ พร้อมอุปกรณ์ส่วนควบ ระบบไฟฟ้า (SUB)</t>
  </si>
  <si>
    <t>ค่าจ้าง ติดตั้งท่อ พร้อมร้อยสาย PE / PVC /EMT /Metal Flexible 2-48Cores ADSS  (พนักงาน)</t>
  </si>
  <si>
    <t>Mikrotik CCR2004-16G-2S+</t>
  </si>
  <si>
    <t>ค่า SPLICER INSTALL ODF ( งานแพลนในเวลาทำการ )</t>
  </si>
  <si>
    <t xml:space="preserve">Mikrotik CCR1016-12S-1S+  </t>
  </si>
  <si>
    <t>ค่า SPLICER INSTALL ODF ( นอกเวลาทำการ )</t>
  </si>
  <si>
    <t>Mikrotik CCR ROUTER1009 -7C - 1C - 1S+</t>
  </si>
  <si>
    <t>ค่า SPLICER CLOSURE OUTDOOR  ( งานแพลนในเวลาทำการ )</t>
  </si>
  <si>
    <t>6-24 Port F.O.RACK MOUNT DRAWER</t>
  </si>
  <si>
    <t>ชิ้น</t>
  </si>
  <si>
    <t>ค่า SPLICER CLOSURE OUTDOOR (นอกเวลาทำการ)</t>
  </si>
  <si>
    <t>4 SC/UPC DUPLEX ADPTER SNAP PLATE</t>
  </si>
  <si>
    <t>LC/UPC  SC/UPC SM PATCH CORD 3M</t>
  </si>
  <si>
    <t>เส้น</t>
  </si>
  <si>
    <t>LC/UPC  SC/APC SM PATCH CORD 3M</t>
  </si>
  <si>
    <t>LC/UPC  FC/APC SM PATCH CORD 3M</t>
  </si>
  <si>
    <t>SC/APC  SC/APC SM PATCH CORD 3M</t>
  </si>
  <si>
    <t>SC/UPC  SC/UPC SM PATCH CORD 3M</t>
  </si>
  <si>
    <t>Fibre Optic 1 Core 1000 M per Roll</t>
  </si>
  <si>
    <t>SC/UPC  SC/APC SM PATCH CORD 3M</t>
  </si>
  <si>
    <t xml:space="preserve">Optic Fiber Cable Figure 4Cores ADSS  </t>
  </si>
  <si>
    <t>FC/APC  SC/UPC SM PATCH CORD 3M</t>
  </si>
  <si>
    <t xml:space="preserve">Optic Fiber Cable Figure 12 Cores  ADSS     </t>
  </si>
  <si>
    <t>FC/APC  SC/APC SM PATCH CORD 3M</t>
  </si>
  <si>
    <t xml:space="preserve">Optic Fiber Cable Figure 24 Cores ADSS       </t>
  </si>
  <si>
    <t>LAN Cat6 3m สีฟ้า</t>
  </si>
  <si>
    <t>Optic Fiber Cable Figure 48 Cores ADSS</t>
  </si>
  <si>
    <t>LAN Cat6 1m สีแดง</t>
  </si>
  <si>
    <t>Drop Wire Clamp (ตัวล็อคสาย)</t>
  </si>
  <si>
    <t>LAN Cat6 1m สีเหลือง</t>
  </si>
  <si>
    <t>Preformed Guy Grip Deadend 11.5 mm</t>
  </si>
  <si>
    <t xml:space="preserve">FWDM </t>
  </si>
  <si>
    <t>Preformed Guy Grip Deadend 2.5 mm</t>
  </si>
  <si>
    <t>Atten 3 dBm (Fiber Optic)</t>
  </si>
  <si>
    <t>ค่าจ้าง พาดสาย OUTDOOR 4-48Cores ADSS , RG11 (SUB)</t>
  </si>
  <si>
    <t>Atten 5 dBm (Fiber Optic)</t>
  </si>
  <si>
    <t>ค่าจ้าง พาดสาย OUTDOOR 4-48Cores ADSS , RG11 จัดระเบียบสายแล้ว(SUB)</t>
  </si>
  <si>
    <t>OLT- 4 PON</t>
  </si>
  <si>
    <t>ค่าจ้าง เดินสายใต้ดิน 4-48Cores ADSS , RG11 (SUB)</t>
  </si>
  <si>
    <t>OLT-1812-8PON</t>
  </si>
  <si>
    <t>ค่าจ้าง เดินท่อเฟล็กกันน้ำ พร้อมร้อยสาย  4-48Cores ADSS , RG11  (SUB)</t>
  </si>
  <si>
    <t>OLT-GPON W&amp;D 16 PON</t>
  </si>
  <si>
    <t>ค่าจ้าง ผ่าถนนวางท่อ พร้อมร้อยสาย  4-48Cores ADSS , RG11  (SUB)</t>
  </si>
  <si>
    <t>OLT TP Link DS-P7001-08 PON</t>
  </si>
  <si>
    <t>ค่าจ้าง เดินสาย ในรางวายเวย์  4-48Cores ADSS  (SUB)</t>
  </si>
  <si>
    <t>OLT TP Link DS-P7001-016 PON</t>
  </si>
  <si>
    <t>ค่าจ้าง เดินสายร้อยท่อ EMT /Metal Flexible 4-48Cores ADSS  (SUB)</t>
  </si>
  <si>
    <t>Power Supply</t>
  </si>
  <si>
    <t>ค่าจ้าง ติดตั้งท่อ พร้อมร้อยสาย PE / PVC /EMT /Metal Flexible 4-48Cores ADSS  (SUB)</t>
  </si>
  <si>
    <t>SFP PON</t>
  </si>
  <si>
    <t>ค่าจ้าง เปิดบ่อ PB เดินสายใต้ดิน</t>
  </si>
  <si>
    <t>EOC MASTER EOCM-8002 (ABI)</t>
  </si>
  <si>
    <t>ค่าจ้าง มุดท่อเดินสาย/เมตร (SUB)</t>
  </si>
  <si>
    <t>EOC MASTER EOCM-8004U CA (ABI)</t>
  </si>
  <si>
    <t>ค่าจ้าง main hold 2500 บาท/บ่อ(SUB)</t>
  </si>
  <si>
    <t>EOC Master Node (อินเตอร์เน็ต)</t>
  </si>
  <si>
    <t>ค่าอำนวยความสะดวก / แล้วแต่หน้างาน</t>
  </si>
  <si>
    <t>RF1802A-P EOC Bridge</t>
  </si>
  <si>
    <t>Duct Sealing Compoun</t>
  </si>
  <si>
    <t>Routher EoCS-5004 WDRLTCEC (ABI) Eoc slave</t>
  </si>
  <si>
    <t>ค่า SPLICER CLOSURE OUTDOOR ( งานเร่งด่วน ใช้SUB )</t>
  </si>
  <si>
    <t>ONT-Bridge 1Gb GPON</t>
  </si>
  <si>
    <t>ค่า SPLICER CLOSURE OUTDOOR  12 Core( งานเร่งด่วน ใช้SUB )</t>
  </si>
  <si>
    <t>ONT-Bridge 1Gb GPON With Cable</t>
  </si>
  <si>
    <t>ค่า SPLICER CLOSURE OUTDOOR  24 Core( งานเร่งด่วน ใช้SUB )</t>
  </si>
  <si>
    <t>ONU With Wifi AC1200 ax220</t>
  </si>
  <si>
    <t>ค่า SPLICER CLOSURE OUTDOOR  48Core ( งานเร่งด่วน ใช้SUB )</t>
  </si>
  <si>
    <t>ONU With Wifi AX1800</t>
  </si>
  <si>
    <t>ค่าเช่าโครงข่าย NT</t>
  </si>
  <si>
    <t>Blockless PLC Splitter 1:2 JBN</t>
  </si>
  <si>
    <t>ค่าเช่าโครงข่าย UIH , DTAC</t>
  </si>
  <si>
    <t>Blockless PLC Splitter 1:4 JBN</t>
  </si>
  <si>
    <t>ค่าเช่าท่อเดินสาย NT</t>
  </si>
  <si>
    <t>Blockless PLC Splitter 1:8 JBN</t>
  </si>
  <si>
    <t>ค่าเชื่อมสัญญาณ NT , UIH , DTAC (onetime)</t>
  </si>
  <si>
    <t>Blockless PLC Splitter 1:16 JBN</t>
  </si>
  <si>
    <t>Dorp Closure spliller  FTTX  1x16 (เปล่า) HTSC-TL17 inline  JBN</t>
  </si>
  <si>
    <t>Dual Window Optical Fiber Coupler 1x2</t>
  </si>
  <si>
    <t>Dual Window Optical Fiber Coupler 1x4</t>
  </si>
  <si>
    <t>Dual Window Optical Fiber Coupler 1x8</t>
  </si>
  <si>
    <t>Rack 42U เฉพาะโครง ความสูง 205 mm</t>
  </si>
  <si>
    <t>ถาดใส่ Rack</t>
  </si>
  <si>
    <t>Combiner 20ch Cable Active</t>
  </si>
  <si>
    <t>Modulator Single Side Band Cable</t>
  </si>
  <si>
    <t>CA DM -O1  มอสดิจิติล  ตัวใหญ่ (ยอดยิ่ง)</t>
  </si>
  <si>
    <t>EDFA PON 8 Port</t>
  </si>
  <si>
    <t>Encoder 4:1 Hisolution</t>
  </si>
  <si>
    <t>Encoder 8:2 Hisolution IP</t>
  </si>
  <si>
    <t>CA 8 HD ENCODER (ยอดยิ่ง)</t>
  </si>
  <si>
    <t>CA-TRANS 2 TS</t>
  </si>
  <si>
    <t>CA-TRANS 5 TS ip</t>
  </si>
  <si>
    <t>CA-TRANS 12 TS ip</t>
  </si>
  <si>
    <t>CA-TRANS 16 TS ip</t>
  </si>
  <si>
    <t xml:space="preserve">Filter  Cable </t>
  </si>
  <si>
    <t>Filter TAFN</t>
  </si>
  <si>
    <t>Mikro Node</t>
  </si>
  <si>
    <t>Mikro Node Fttx WDM</t>
  </si>
  <si>
    <t>NODE IN DOOR WR1001j FC/APC</t>
  </si>
  <si>
    <t>NODE IN DOOR WR1001j SC/APC</t>
  </si>
  <si>
    <t>NODE OUT DOOR 2 Output 860 Mhz (Cable)</t>
  </si>
  <si>
    <t>NODE OUT DOOR 4 Output 860 Mhz (Cable)</t>
  </si>
  <si>
    <t>Trunk Amp (CTV) TA860R Return 860 Mhz.</t>
  </si>
  <si>
    <t>Trunk Amp WB8130KL Return 860MHz. Hisolution</t>
  </si>
  <si>
    <t xml:space="preserve">Booster Return Amplifier ACE WF8130LI 220VJ                  </t>
  </si>
  <si>
    <t xml:space="preserve">Booster Return Amplifier Cable CA Net Amp.                   </t>
  </si>
  <si>
    <t xml:space="preserve">Power Supply Cable 13 Amp. 63V                               </t>
  </si>
  <si>
    <t xml:space="preserve">Power Supply Cable 13 Amp. 90V                               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</si>
  <si>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</si>
  <si>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</si>
  <si>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</si>
  <si>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</si>
  <si>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</si>
  <si>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F-Connector Feed Through RG11 แบบเกลียว (CABLECAT)  </t>
  </si>
  <si>
    <t>RG11 Co-Axial dBy Black  Shild 90% (305m/Roll)</t>
  </si>
  <si>
    <t>เมตร</t>
  </si>
  <si>
    <t>RG11 Co-Axial DMG Data Lan Cable Shield Slink 95% (305m./Roll)</t>
  </si>
  <si>
    <t>RG6 Co-Axial (DLC) DMG Black Slink Shield 95% (305m./Roll)</t>
  </si>
  <si>
    <t>RG6 Co-Axial (DLC) DMG White Shild 95% (305m./Roll)</t>
  </si>
  <si>
    <t>Closuer for 4-48C 2in&amp;2out (Accessories) W-ICL-002-48F</t>
  </si>
  <si>
    <t>Closuer for 4-48C 3in&amp;3out (Accessories) W-ICL-003-48F</t>
  </si>
  <si>
    <t>Fiber splice Closure 1:4 U1-CS08 (Sippskan)</t>
  </si>
  <si>
    <t>Fiber splice Closure 1:8 U1-CS08 (Sippskan)</t>
  </si>
  <si>
    <t>Fiber splice Closure 1:16 U1-CS08 (Sippskan)</t>
  </si>
  <si>
    <t xml:space="preserve">Outdoor Waterproof Optical Cable 10m.2C </t>
  </si>
  <si>
    <t>ตู้เหล็ก #2</t>
  </si>
  <si>
    <t>ใบ</t>
  </si>
  <si>
    <t>Dual Window Optical Fiber Coupler 50/50 - 90/10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</si>
  <si>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</si>
  <si>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</si>
  <si>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</si>
  <si>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</si>
  <si>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</si>
  <si>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Jack Trunk RG6 F-24A   </t>
  </si>
  <si>
    <t xml:space="preserve">F-Type RG11 แบบบีบ                                           </t>
  </si>
  <si>
    <t xml:space="preserve">F-Type RG6 แบบบีบ                                            </t>
  </si>
  <si>
    <t>F-F Type RG6 ต่อตรง</t>
  </si>
  <si>
    <t>JACK TV แบบงอ ตัวผู้ (TVM75) HSTN</t>
  </si>
  <si>
    <t xml:space="preserve">กิ๊บตอกสาย RG6 สีขาว (1Kg./ถุง)  </t>
  </si>
  <si>
    <t>Cable Tie Bandex 200x4.8 mm black (8")</t>
  </si>
  <si>
    <t>Cable Tie Bandex 200x4.8 mm white (8")</t>
  </si>
  <si>
    <t>Cable mark 4 white (100เส้น/ถุง)</t>
  </si>
  <si>
    <t>Optical Patch Cord SM 3.00nm.length 3 mete</t>
  </si>
  <si>
    <t xml:space="preserve">Set Top Box Digital </t>
  </si>
  <si>
    <t>Set Top Box Digital Hotel Mode (SV Tech)</t>
  </si>
  <si>
    <t>Set Top Box Digital Hotel Mode (SAMART)</t>
  </si>
  <si>
    <t>2 MP Fixed Camera Hikvision DS-2CD1027G2-LUF</t>
  </si>
  <si>
    <t>2 MP Dome Camera Hikvision DS-2CD1327G2-LUF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</si>
  <si>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</si>
  <si>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</si>
  <si>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</si>
  <si>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</si>
  <si>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</si>
  <si>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นาย นิคม เดินแปง</t>
  </si>
  <si>
    <t>3 MP Mini Dome Network Camara (VIGI C2301 Mini)</t>
  </si>
  <si>
    <t>นาย ชนะชัย คุ้มคำ</t>
  </si>
  <si>
    <t>3 MP  Full-Color Dome Network Camara (VIGI C230)</t>
  </si>
  <si>
    <t>ผู้อนุมัติส่วนงาน Fog</t>
  </si>
  <si>
    <t>3 MP  Outdoor Full-Color Bullet Network Camara (VIGI C330)</t>
  </si>
  <si>
    <t>ผู้อนุมัติส่วนงาน Cable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</si>
  <si>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</si>
  <si>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</si>
  <si>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</si>
  <si>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</si>
  <si>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</si>
  <si>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</si>
  <si>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</si>
  <si>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</si>
  <si>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</si>
  <si>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</si>
  <si>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</si>
  <si>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</si>
  <si>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</si>
  <si>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</si>
  <si>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</si>
  <si>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</si>
  <si>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</si>
  <si>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</si>
  <si>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</si>
  <si>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</si>
  <si>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 TB HDD CCTV SEAGATE SKYHAWK</t>
  </si>
  <si>
    <t>4 TB HDD CCTV SEAGATE SKYHAWK</t>
  </si>
  <si>
    <t>10 TB HDD CCTV SEAGATE SKYHAWK</t>
  </si>
  <si>
    <t>ชุดบล็อคไฟ เตารับตัวเมีย-บล็อคลอย-หน้ากาก</t>
  </si>
  <si>
    <t>ค่าอุปกรณ์ ท่ออ่อนเหล็ก ขนาด 1/2" - 3/4" นิ้ว</t>
  </si>
  <si>
    <t>ค่าอุปกรณ์ ท่อ PVCสีขาว/ท่อเฟล็คอ่อนพลาสติกสีขาว/แคมป์ก้ามปู/ข้อต่อตรง 16 - 32 มิล</t>
  </si>
  <si>
    <t>รางพลาสติกคางหมูสีขาว 25x15มิล 1เมตร</t>
  </si>
  <si>
    <t>ท่อเฟล็คอ่อนพลาสติกสีขาว 16-20มิล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</si>
  <si>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</si>
  <si>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</si>
  <si>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</si>
  <si>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</si>
  <si>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</si>
  <si>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>วัน</t>
  </si>
  <si>
    <t>Preformed Guy Grip Deadend 7 mm</t>
  </si>
  <si>
    <t>งาน</t>
  </si>
  <si>
    <t>บ่อ</t>
  </si>
  <si>
    <t>KM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</si>
  <si>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</si>
  <si>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</si>
  <si>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</si>
  <si>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</si>
  <si>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</si>
  <si>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</si>
  <si>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</si>
  <si>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</si>
  <si>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</si>
  <si>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</si>
  <si>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</si>
  <si>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</si>
  <si>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</si>
  <si>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</si>
  <si>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</si>
  <si>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</si>
  <si>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</si>
  <si>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</si>
  <si>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</si>
  <si>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</si>
  <si>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</si>
  <si>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</si>
  <si>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บาท</t>
  </si>
  <si>
    <t>ค่าใช้จ่าย Internet ความเร็ว 500/500</t>
  </si>
  <si>
    <t>ค่าใช้จ่าย Internet ความเร็ว 1000/1000</t>
  </si>
  <si>
    <t>ค่าใช้จ่าย Internet ความเร็ว 500/500 (FIX IP)</t>
  </si>
  <si>
    <t xml:space="preserve">A F </t>
  </si>
  <si>
    <t>ค่า Internet 100 Mbps 50 / ห้อง</t>
  </si>
  <si>
    <t>Digital tv</t>
  </si>
  <si>
    <t>B D</t>
  </si>
  <si>
    <t>คุณ ธีระชัย  สุระโยธิน</t>
  </si>
  <si>
    <t>คุณ ธวัชชัย จันทร์โยธา</t>
  </si>
  <si>
    <t xml:space="preserve">C </t>
  </si>
  <si>
    <t>คุณ จันทราภรณ์    สุภาพวนิช</t>
  </si>
  <si>
    <t>คุณ ประดิษฐ์ กุลทอง</t>
  </si>
  <si>
    <t>Hotsport wifi</t>
  </si>
  <si>
    <t xml:space="preserve"> J</t>
  </si>
  <si>
    <t>คุณ จินตนา  อ้อยหวาน</t>
  </si>
  <si>
    <t>คุณ มานพ เป่าไม้</t>
  </si>
  <si>
    <t>Hotsport wifi + Cabletv</t>
  </si>
  <si>
    <t>G H</t>
  </si>
  <si>
    <t>คุณ พัชรพรรณ   พึ่งพา</t>
  </si>
  <si>
    <t>คุณ ถาวร ชนะวงษ์</t>
  </si>
  <si>
    <t>Net Lan to Room</t>
  </si>
  <si>
    <t>I</t>
  </si>
  <si>
    <t>คุณ นิมิต   จุ้ยอยู่ทอง</t>
  </si>
  <si>
    <t>คุณ รพินทร์ จันทร์พล</t>
  </si>
  <si>
    <t>Net Lan to Room + Cabletv</t>
  </si>
  <si>
    <t>คุณ ธวัช   มีแสง</t>
  </si>
  <si>
    <t>คุณ วิเชียร นุชพงษ์</t>
  </si>
  <si>
    <t>Leased Line</t>
  </si>
  <si>
    <t>คุณ นิยนต์  อยู่ทะเล</t>
  </si>
  <si>
    <t>คุณ ณัฐพล เทียนหอม</t>
  </si>
  <si>
    <t>( นาย ธเนศ แจ้งสว่าง )</t>
  </si>
  <si>
    <t>คุณ แดง  มูลสองแคว</t>
  </si>
  <si>
    <t>( นาง วิยะดา เกรียงไกรเพ็ชร )</t>
  </si>
  <si>
    <t>คุณ ธัญลักษณ์ หมื่นหลุบกุง</t>
  </si>
  <si>
    <t>ผู้บริหารสายงาน Non cable</t>
  </si>
  <si>
    <t>คุณ ชนัฐฎา  สนคะมี</t>
  </si>
  <si>
    <t>ผู้อนุมัติสายงาน Cable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</si>
  <si>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</si>
  <si>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</si>
  <si>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</si>
  <si>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</si>
  <si>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</si>
  <si>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</si>
  <si>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</si>
  <si>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</si>
  <si>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</si>
  <si>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</si>
  <si>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</si>
  <si>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</si>
  <si>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Zone</t>
  </si>
  <si>
    <t>ผู้จัดการ Service พื้นที่</t>
  </si>
  <si>
    <t>ผู้อนุมัติดำเนินงาน</t>
  </si>
  <si>
    <t>กลุ่มสายงาน</t>
  </si>
  <si>
    <t>Sales Team</t>
  </si>
  <si>
    <t>เบอร์ติดต่อ</t>
  </si>
  <si>
    <t>ไม่เป็นสมาชิก</t>
  </si>
  <si>
    <t>ดินแดง</t>
  </si>
  <si>
    <t>DD</t>
  </si>
  <si>
    <t>A</t>
  </si>
  <si>
    <t>AF</t>
  </si>
  <si>
    <t xml:space="preserve">AF </t>
  </si>
  <si>
    <t>นาย ธวัชชัย จันทร์โยธา</t>
  </si>
  <si>
    <t>นายนิคม เดินแปง</t>
  </si>
  <si>
    <t>นายธีระชัย  สุระโยธิน</t>
  </si>
  <si>
    <t>094-635-9166</t>
  </si>
  <si>
    <t>DT</t>
  </si>
  <si>
    <t>Consumer</t>
  </si>
  <si>
    <t>CM</t>
  </si>
  <si>
    <t>เป็นสมาชิกระบบ CABLE TV</t>
  </si>
  <si>
    <t>พหลโยธิน</t>
  </si>
  <si>
    <t>PH</t>
  </si>
  <si>
    <t>BD</t>
  </si>
  <si>
    <t>นาย ประดิษฐ์ กุลทอง</t>
  </si>
  <si>
    <t>นายชนะชัย คุ้มคำ</t>
  </si>
  <si>
    <t xml:space="preserve">ผู้อนุมัติส่วนงาน Service </t>
  </si>
  <si>
    <t>นางสาวจันทราภรณ์ สุภาพวนิช</t>
  </si>
  <si>
    <t>082-424-9416</t>
  </si>
  <si>
    <t xml:space="preserve"> M. Sales HP</t>
  </si>
  <si>
    <t>Hospitality</t>
  </si>
  <si>
    <t>นางสาววันวิสาข์  ประทุมเมือง</t>
  </si>
  <si>
    <t>Deputy Managing Director of Marketing</t>
  </si>
  <si>
    <t>Resident</t>
  </si>
  <si>
    <t>RS</t>
  </si>
  <si>
    <t>เป็นสมาชิกระบบ IPTV</t>
  </si>
  <si>
    <t>อุดมสุข</t>
  </si>
  <si>
    <t>UD</t>
  </si>
  <si>
    <t>B</t>
  </si>
  <si>
    <t>C</t>
  </si>
  <si>
    <t>นาย มานพ เป่าไม้</t>
  </si>
  <si>
    <t>นายชนะชัย คุ้มคำ          ,           นายภูริวัจน์ ธาดาวัฒนาวิทย์</t>
  </si>
  <si>
    <t>ผู้อนุมัติส่วนงาน Service และ Non cable</t>
  </si>
  <si>
    <t>นางสาวพัชรพรรณ   พึ่งพา</t>
  </si>
  <si>
    <t>061-141-6222</t>
  </si>
  <si>
    <t xml:space="preserve"> Sales HP</t>
  </si>
  <si>
    <t>HP</t>
  </si>
  <si>
    <t>เป็นสมาชิกระบบ NET Hotspot wifi</t>
  </si>
  <si>
    <t>รางน้ำ</t>
  </si>
  <si>
    <t>RN</t>
  </si>
  <si>
    <t>J</t>
  </si>
  <si>
    <t>นาย ถาวร ชนะวงษ์</t>
  </si>
  <si>
    <t xml:space="preserve">นายธเนศ แจ้งสว่าง  </t>
  </si>
  <si>
    <t>นายนิมิต   จุ้ยอยู่ทอง</t>
  </si>
  <si>
    <t>099-152-5528</t>
  </si>
  <si>
    <t>M. Sales RS</t>
  </si>
  <si>
    <t>Resident Sales Manager</t>
  </si>
  <si>
    <t>เป็นสมาชิกระบบ NET Lan to room</t>
  </si>
  <si>
    <t>บางบัวทอง</t>
  </si>
  <si>
    <t>BT</t>
  </si>
  <si>
    <t>GH</t>
  </si>
  <si>
    <t>นาย รพินทร์ จันทร์พล</t>
  </si>
  <si>
    <t xml:space="preserve">นางวิยะดา เกรียงไกรเพ็ชร์ </t>
  </si>
  <si>
    <t>นายธวัช   มีแสง</t>
  </si>
  <si>
    <t>097-215-9512</t>
  </si>
  <si>
    <t>Sales RS</t>
  </si>
  <si>
    <t>เป็นสมาชิกระบบ NET Leased line</t>
  </si>
  <si>
    <t>คลองเตย</t>
  </si>
  <si>
    <t>KT</t>
  </si>
  <si>
    <t>CJ</t>
  </si>
  <si>
    <t>นาย วิเชียร นุชพงษ์</t>
  </si>
  <si>
    <t xml:space="preserve">นางวิยะดา เกรียงไกรเพ็ชร์          ,           นายธเนศ แจ้งสว่าง  </t>
  </si>
  <si>
    <t>ผู้อนุมัติสายงาน Cable และ Non cable</t>
  </si>
  <si>
    <t>นายนิยนต์  อยู่ทะเล</t>
  </si>
  <si>
    <t>096-737-6709</t>
  </si>
  <si>
    <t>Sales HP</t>
  </si>
  <si>
    <t>หอพัก</t>
  </si>
  <si>
    <t>เจ้าของ</t>
  </si>
  <si>
    <t>เป็นสมาชิกระบบ CABLE TV , INTERNET</t>
  </si>
  <si>
    <t>สุขุมวิท</t>
  </si>
  <si>
    <t>LK</t>
  </si>
  <si>
    <t>M</t>
  </si>
  <si>
    <t>นาย ฐิติพันธ์ จานสันเทียะ</t>
  </si>
  <si>
    <t>นางสาวนิตยา รุ่งเรืองวิชชากุล</t>
  </si>
  <si>
    <t>ผู้อนุมัติพื้นที่เชียงใหม่</t>
  </si>
  <si>
    <t>นายแดง  มูลสองแคว</t>
  </si>
  <si>
    <t>086-335-8611</t>
  </si>
  <si>
    <t>อพาร์ทเม้นท์</t>
  </si>
  <si>
    <t>ผจก.อาคาร</t>
  </si>
  <si>
    <t>ระบบ CABLE TV (ยกเลิกแล้ว)</t>
  </si>
  <si>
    <t>ลาดพร้าว</t>
  </si>
  <si>
    <t>LP</t>
  </si>
  <si>
    <t>D</t>
  </si>
  <si>
    <t>L</t>
  </si>
  <si>
    <t>นาย เอกรัฐ วัฒนา</t>
  </si>
  <si>
    <t>นางสาวธัญลักษณ์ หมื่นหลุบกุง</t>
  </si>
  <si>
    <t>062-516-7825</t>
  </si>
  <si>
    <t>เรสซิเด้นท์</t>
  </si>
  <si>
    <t>ช่างอาคาร</t>
  </si>
  <si>
    <t>ระบบ IPTV (ยกเลิกแล้ว)</t>
  </si>
  <si>
    <t>รามคำแหง</t>
  </si>
  <si>
    <t>RM</t>
  </si>
  <si>
    <t>N</t>
  </si>
  <si>
    <t xml:space="preserve">นาย ธเนศ แจ้งสว่าง  </t>
  </si>
  <si>
    <t>นายณรงศ์ศักย์  เหล่ารัตนเวช</t>
  </si>
  <si>
    <t>081-569-8664</t>
  </si>
  <si>
    <t>เซอร์วิสอพาร์ทเม้นท์</t>
  </si>
  <si>
    <t>ผจก.ช่างอาคาร</t>
  </si>
  <si>
    <t>ระบบ NET Hotspot wifi (ยกเลิกแล้ว)</t>
  </si>
  <si>
    <t>พระโขนง</t>
  </si>
  <si>
    <t>PK</t>
  </si>
  <si>
    <t>O</t>
  </si>
  <si>
    <t>นายรุ่งอรุณ อินบุญรอด</t>
  </si>
  <si>
    <t>099-560-0461</t>
  </si>
  <si>
    <t>โรงแรม 1-3 ดาว</t>
  </si>
  <si>
    <t>ช่าง IT</t>
  </si>
  <si>
    <t>ระบบ NET Lan to room (ยกเลิกแล้ว)</t>
  </si>
  <si>
    <t>อ่อนนุช</t>
  </si>
  <si>
    <t>ON</t>
  </si>
  <si>
    <t>P</t>
  </si>
  <si>
    <t>คุณ สมศักดิ์ วงศ์คำ</t>
  </si>
  <si>
    <t>นายนรินทร์ ปิงมูล</t>
  </si>
  <si>
    <t>088-930-0208</t>
  </si>
  <si>
    <t>โรงแรม 4-5 ดาว</t>
  </si>
  <si>
    <t>ผจก. IT</t>
  </si>
  <si>
    <t>ระบบ NET Leased line (ยกเลิกแล้ว)</t>
  </si>
  <si>
    <t>นวมินทร์</t>
  </si>
  <si>
    <t>NC</t>
  </si>
  <si>
    <t>R</t>
  </si>
  <si>
    <t>คุณเจียบ</t>
  </si>
  <si>
    <t>นางศศินาถ จุ้ยอยู่ทอง</t>
  </si>
  <si>
    <t>061-410-5333</t>
  </si>
  <si>
    <t>โรงพยาบาล</t>
  </si>
  <si>
    <t>คนดูแล</t>
  </si>
  <si>
    <t>ระบบ CABLE TV , INTERNET (ยกเลิกแล้ว)</t>
  </si>
  <si>
    <t>ห้วยขวาง</t>
  </si>
  <si>
    <t>HK</t>
  </si>
  <si>
    <t>F</t>
  </si>
  <si>
    <t>Q</t>
  </si>
  <si>
    <t>คุณเอกรินทร์</t>
  </si>
  <si>
    <t>นายสุเทพ  ดำขำ</t>
  </si>
  <si>
    <t>093-328-9353</t>
  </si>
  <si>
    <t>M.CM</t>
  </si>
  <si>
    <t>คอนโด</t>
  </si>
  <si>
    <t>ประชาราษฎร์</t>
  </si>
  <si>
    <t>PR</t>
  </si>
  <si>
    <t>นางสาวนฤมล   ทาแสง</t>
  </si>
  <si>
    <t>062-616-4262</t>
  </si>
  <si>
    <t>แฟลต</t>
  </si>
  <si>
    <t>สะพานควาย</t>
  </si>
  <si>
    <t>SK</t>
  </si>
  <si>
    <t xml:space="preserve">นายชนะชัย คุ้มคำ </t>
  </si>
  <si>
    <t>นางพิชญ์สินี  อภินันท์</t>
  </si>
  <si>
    <t xml:space="preserve"> 085-142-6851</t>
  </si>
  <si>
    <t>วัดด่าน</t>
  </si>
  <si>
    <t>WD</t>
  </si>
  <si>
    <t>G</t>
  </si>
  <si>
    <t>นางสาวนันทิกานต์ บุญประคอง</t>
  </si>
  <si>
    <t>095-096-4668</t>
  </si>
  <si>
    <t>SC</t>
  </si>
  <si>
    <t>Sales Coditor</t>
  </si>
  <si>
    <t>บางเมือง</t>
  </si>
  <si>
    <t>BM</t>
  </si>
  <si>
    <t>นายคนึง  กองแก้ว</t>
  </si>
  <si>
    <t>098-453-5156</t>
  </si>
  <si>
    <t>M.SE</t>
  </si>
  <si>
    <t>Sales Engineer</t>
  </si>
  <si>
    <t>ลาดกระบัง</t>
  </si>
  <si>
    <t>LB</t>
  </si>
  <si>
    <t>H</t>
  </si>
  <si>
    <t>นางสาว จิราภรณ์  สนแย้ม</t>
  </si>
  <si>
    <t>090-664-1758</t>
  </si>
  <si>
    <t>กิ่งแก้ว</t>
  </si>
  <si>
    <t>KK</t>
  </si>
  <si>
    <t>นางสาวดาราวรรณ อรัญญะ</t>
  </si>
  <si>
    <t>092-395-9757</t>
  </si>
  <si>
    <t>Sales HP,SC</t>
  </si>
  <si>
    <t>เมืองทอง</t>
  </si>
  <si>
    <t>MT</t>
  </si>
  <si>
    <t>นางสาวสุชานัน  พึ่งพา</t>
  </si>
  <si>
    <t>080-994-5639</t>
  </si>
  <si>
    <t>ดอนเมือง</t>
  </si>
  <si>
    <t>DM</t>
  </si>
  <si>
    <t>นาวสาวจิรภิญญา เป็นปึก</t>
  </si>
  <si>
    <t>080-905-2236</t>
  </si>
  <si>
    <t>งามวงศ์วาน</t>
  </si>
  <si>
    <t>NG</t>
  </si>
  <si>
    <t>นางสาวญัฎฎริการ์  จรัสลักษณ์</t>
  </si>
  <si>
    <t>092-635-6699</t>
  </si>
  <si>
    <t>บางซื่อ</t>
  </si>
  <si>
    <t>BS</t>
  </si>
  <si>
    <t>นางสาวดารณี   อนันทวัน</t>
  </si>
  <si>
    <t>081-642-6694</t>
  </si>
  <si>
    <t>M.SC</t>
  </si>
  <si>
    <t>A44</t>
  </si>
  <si>
    <t>ลาดยาว</t>
  </si>
  <si>
    <t>LY</t>
  </si>
  <si>
    <t>086-609-2639</t>
  </si>
  <si>
    <t>รามอินทรา</t>
  </si>
  <si>
    <t>RI</t>
  </si>
  <si>
    <t>089-125-1561</t>
  </si>
  <si>
    <t>เยาวราช</t>
  </si>
  <si>
    <t>YR</t>
  </si>
  <si>
    <t>นายภูริวัจน์ ธาดาวัฒนาวิทย์</t>
  </si>
  <si>
    <t>ผู้อนุมัติส่วนงาน Non cable</t>
  </si>
  <si>
    <t>089-495-3695</t>
  </si>
  <si>
    <t>ธนบุรี</t>
  </si>
  <si>
    <t>TB</t>
  </si>
  <si>
    <t>081-391-9551</t>
  </si>
  <si>
    <t>นครราชสีมา</t>
  </si>
  <si>
    <t>NRS</t>
  </si>
  <si>
    <t>080-086-4940</t>
  </si>
  <si>
    <t>ขอนแก่น</t>
  </si>
  <si>
    <t>KHK</t>
  </si>
  <si>
    <t>นายธเนศ แจ้งสว่าง</t>
  </si>
  <si>
    <t>083-600-9399</t>
  </si>
  <si>
    <t xml:space="preserve">นายธวัช   มีแสง </t>
  </si>
  <si>
    <t>พัทยา</t>
  </si>
  <si>
    <t>PTY</t>
  </si>
  <si>
    <t>086-335-8922</t>
  </si>
  <si>
    <t>เกาะสมุย</t>
  </si>
  <si>
    <t>KSM</t>
  </si>
  <si>
    <t>099-445-6989</t>
  </si>
  <si>
    <t xml:space="preserve">นายแดง  มูลสองแคว </t>
  </si>
  <si>
    <t>เกาะช้าง</t>
  </si>
  <si>
    <t>KC</t>
  </si>
  <si>
    <t>K</t>
  </si>
  <si>
    <t xml:space="preserve">นายนัฐธนา </t>
  </si>
  <si>
    <t>095-550-0558</t>
  </si>
  <si>
    <t xml:space="preserve">นางสาวธัญลักษณ์ หมื่นหลุบกุง </t>
  </si>
  <si>
    <t>เชียงใหม่</t>
  </si>
  <si>
    <t>Internet  Hotspot wifi Free Cable tv</t>
  </si>
  <si>
    <t>085-048-7333</t>
  </si>
  <si>
    <t>พิษณุโลก</t>
  </si>
  <si>
    <t>PL</t>
  </si>
  <si>
    <t>คุณนิตยา</t>
  </si>
  <si>
    <t>062-929-9287</t>
  </si>
  <si>
    <t xml:space="preserve">นายรุ่งอรุณ อินบุญรอด </t>
  </si>
  <si>
    <t>ลำปาง</t>
  </si>
  <si>
    <t>LM</t>
  </si>
  <si>
    <t>คุณสมศักดิ์ วงศ์คำ</t>
  </si>
  <si>
    <t>066-113-8071</t>
  </si>
  <si>
    <t>นครสวรรค์</t>
  </si>
  <si>
    <t>NS</t>
  </si>
  <si>
    <t xml:space="preserve">นางศศินาถ จุ้ยอยู่ทอง </t>
  </si>
  <si>
    <t>FTTx เหมาอาคาร Free Cable tv</t>
  </si>
  <si>
    <t>Internet Lan To Room Free Cable tv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</si>
  <si>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</si>
  <si>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</si>
  <si>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</si>
  <si>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</si>
  <si>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</si>
  <si>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</si>
  <si>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</si>
  <si>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</si>
  <si>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</si>
  <si>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</si>
  <si>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</si>
  <si>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</si>
  <si>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</si>
  <si>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</si>
  <si>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</si>
  <si>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นางสาวจินตนา  อ้อยหวาน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</si>
  <si>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</si>
  <si>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</si>
  <si>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</si>
  <si>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</si>
  <si>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</si>
  <si>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</si>
  <si>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</si>
  <si>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</si>
  <si>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</si>
  <si>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</si>
  <si>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</si>
  <si>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</si>
  <si>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</si>
  <si>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</si>
  <si>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</si>
  <si>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</si>
  <si>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</si>
  <si>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</si>
  <si>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</si>
  <si>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</si>
  <si>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</si>
  <si>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</si>
  <si>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</si>
  <si>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</si>
  <si>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</si>
  <si>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</si>
  <si>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</si>
  <si>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</si>
  <si>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</si>
  <si>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</si>
  <si>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</si>
  <si>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</si>
  <si>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</si>
  <si>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</si>
  <si>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</si>
  <si>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</si>
  <si>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</si>
  <si>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</si>
  <si>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</si>
  <si>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</si>
  <si>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</si>
  <si>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</si>
  <si>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อื่นๆ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</si>
  <si>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</si>
  <si>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</si>
  <si>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</si>
  <si>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</si>
  <si>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</si>
  <si>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</si>
  <si>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</si>
  <si>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</si>
  <si>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</si>
  <si>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</si>
  <si>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</si>
  <si>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</si>
  <si>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</si>
  <si>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</si>
  <si>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 xml:space="preserve"> Assistant Sales Director Acting for Sales Director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</si>
  <si>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</si>
  <si>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</si>
  <si>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</si>
  <si>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</si>
  <si>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Sales Assistant Manager Acting for Sales Manager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</si>
  <si>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</si>
  <si>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</si>
  <si>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</si>
  <si>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</si>
  <si>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</si>
  <si>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</si>
  <si>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</si>
  <si>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</si>
  <si>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</si>
  <si>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</si>
  <si>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</si>
  <si>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</si>
  <si>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</si>
  <si>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</si>
  <si>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</si>
  <si>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</si>
  <si>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เหมาอาคาร</t>
  </si>
  <si>
    <t>Internet FTTx to  Room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</si>
  <si>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</si>
  <si>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</si>
  <si>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</si>
  <si>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</si>
  <si>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Internet upgrade package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</si>
  <si>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</si>
  <si>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</si>
  <si>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</si>
  <si>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</si>
  <si>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</si>
  <si>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(M3U8)  HTTP Live Steaming (HLS to UDP)</t>
  </si>
  <si>
    <t>(M3U8)  HTTP Live Steaming (HLS to RF)</t>
  </si>
  <si>
    <t>ETC</t>
  </si>
  <si>
    <t>ใบประเมินความคุ้มทุน Roi สำหรับทีม Sales - รายชื่อ - ข้อมูลลูกค้า</t>
  </si>
  <si>
    <t>เลขที่เอกสาร</t>
  </si>
  <si>
    <t>วันที่</t>
  </si>
  <si>
    <t>โครงการ :</t>
  </si>
  <si>
    <t>Shambhala Hotel Pattaya</t>
  </si>
  <si>
    <t>Location :</t>
  </si>
  <si>
    <t>ประเภทอาคาร :</t>
  </si>
  <si>
    <t>ที่อยู่ :</t>
  </si>
  <si>
    <t>245 187 หมู่ที่ 9 ถนน พัทยา สาย 3 เมืองพัทยา อำเภอบางละมุง ชลบุรี 20150</t>
  </si>
  <si>
    <t>สถานะบริการ :</t>
  </si>
  <si>
    <t>ระบบที่นำเสนอ :</t>
  </si>
  <si>
    <t>จำนวนอาคาร :</t>
  </si>
  <si>
    <t xml:space="preserve">อาคาร   </t>
  </si>
  <si>
    <t>จำนวนชั้น :</t>
  </si>
  <si>
    <t>ชั้น</t>
  </si>
  <si>
    <t>จำนวนห้อง :</t>
  </si>
  <si>
    <t>ห้อง</t>
  </si>
  <si>
    <t>ชื่อผู้ติดต่อ 1 :</t>
  </si>
  <si>
    <t>ตำแหน่ง :</t>
  </si>
  <si>
    <t>เบอร์ติดต่อ :</t>
  </si>
  <si>
    <t>ชื่อผู้ติดต่อ 2 :</t>
  </si>
  <si>
    <t>-</t>
  </si>
  <si>
    <t>ทีมงานขาย :</t>
  </si>
  <si>
    <t>กลุ่มงานขาย :</t>
  </si>
  <si>
    <t>พื้นที่การบริการ Service :</t>
  </si>
  <si>
    <t>Site :</t>
  </si>
  <si>
    <t>Zone :</t>
  </si>
  <si>
    <t>ทีมดำเนินการ :</t>
  </si>
  <si>
    <t>พื้นที่การขาย / ERP :</t>
  </si>
  <si>
    <t>สาขา :</t>
  </si>
  <si>
    <t xml:space="preserve">โซน : </t>
  </si>
  <si>
    <t>ลำดับ</t>
  </si>
  <si>
    <t>รายละเอียด</t>
  </si>
  <si>
    <t>ราคา</t>
  </si>
  <si>
    <t>จำนวน</t>
  </si>
  <si>
    <t>ยอดรวม</t>
  </si>
  <si>
    <t xml:space="preserve">ค่าบริการประเภท CN Cable TV , IPTV  </t>
  </si>
  <si>
    <t>เดือน</t>
  </si>
  <si>
    <t>ค่าบริการประเภท CBN Inter net hotspot wifi , Lan to room , Lease Line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</si>
  <si>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</si>
  <si>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</si>
  <si>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โปรโมชั่น การเก็บค่าบริการ :</t>
  </si>
  <si>
    <t>จำนวนเดือนที่แถม :</t>
  </si>
  <si>
    <t>รวมรายรับทั้งสิ้น</t>
  </si>
  <si>
    <t>เดือนที่แพลนติดตั้ง :</t>
  </si>
  <si>
    <t>เดือนที่เริ่มทดสอบ :</t>
  </si>
  <si>
    <t>ถึง</t>
  </si>
  <si>
    <t xml:space="preserve">รวมค่าบริการรายเดือน INTERNET </t>
  </si>
  <si>
    <t>เดือนที่เริ่มคิดค่าบริการ :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</si>
  <si>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</si>
  <si>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</si>
  <si>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</si>
  <si>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 xml:space="preserve">         ค่าอุปกรณ์และค่าติดตั้ง Cable TV , Internet hotsport wifi , Lan To Room , IPTV , Lease Line</t>
  </si>
  <si>
    <t>รายละเอียด - อุปกรณ์</t>
  </si>
  <si>
    <t>เช่าโครงข่าย Fiber Optic ภายนอกระยะทาง 250 เมตร(ยังไม่ทราบราคา)</t>
  </si>
  <si>
    <t>มูลค่าการลงทุน</t>
  </si>
  <si>
    <t xml:space="preserve">        ค่าอุปกรณ์และค่าติดตั้ง Internet hotsport wifi / Lan To Room / IPTV / Lease Line</t>
  </si>
  <si>
    <t>รายละเอียดอุปกรณ์</t>
  </si>
  <si>
    <t>ราคา/หน่วย</t>
  </si>
  <si>
    <t>จำวนวน</t>
  </si>
  <si>
    <t>ราคา/ต้นทุน</t>
  </si>
  <si>
    <t>เครื่องสำรองไฟ EMPOW UPS Model : DRONE-1000VA/500W</t>
  </si>
  <si>
    <t>สำหรับ ส่วนงาน เชื่อมสัญญาณ , โครงข่าย , จ้างผู้รับเหมา</t>
  </si>
  <si>
    <t>หมวดค่าแรงดำเนินการ ส่วนพนักงาน , ทีมFOG</t>
  </si>
  <si>
    <t xml:space="preserve">รวมมูลค่าการลงทุนทั้งหมด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</si>
  <si>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</si>
  <si>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</si>
  <si>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อัตราการคืนทุนไม่รวมค่าดำเนินการพนักงาน</t>
  </si>
  <si>
    <t>อัตราคืนทุนค่าดำเนินการ-ค่าเชื่อม-ค่าอุปกรณ์</t>
  </si>
  <si>
    <t>ค่าเฉลี่ยรายได้ / ห้อง</t>
  </si>
  <si>
    <t xml:space="preserve">ผู้นำเสนอ และผู้อนุมัติดำเนินงาน ( Sales ) </t>
  </si>
  <si>
    <t xml:space="preserve">ส่วนงาน Survey    </t>
  </si>
  <si>
    <t>.....................................................................................</t>
  </si>
  <si>
    <t>….............................................................................</t>
  </si>
  <si>
    <t>…...................................................................................................................................</t>
  </si>
  <si>
    <t>นายนิมิต จุ้ยอยู่ทอง</t>
  </si>
  <si>
    <t xml:space="preserve">Survey Manager  </t>
  </si>
  <si>
    <t>ผู้อนุมัติส่วนงานพื้นที่</t>
  </si>
  <si>
    <t xml:space="preserve"> ผู้อนุมัติดำเนินการ           อนุมัติ               ไม่อนุมัติ</t>
  </si>
  <si>
    <t>….................................................................................</t>
  </si>
  <si>
    <t>....................................................................................................................................</t>
  </si>
  <si>
    <t>นางสาวกนิษฐา ทองเจริญ</t>
  </si>
  <si>
    <t>คุณเก่ง</t>
  </si>
  <si>
    <t xml:space="preserve">095-918-8147 </t>
  </si>
  <si>
    <t>https://maps.app.goo.gl/7hCELk8sfGeprySe6</t>
  </si>
  <si>
    <t>ผู้จัดการสาขาพัทยา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</si>
</sst>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/m/yyyy"/>
    <numFmt numFmtId="165" formatCode="[$-107041E]d\ mmmm\ yyyy"/>
    <numFmt numFmtId="166" formatCode="_(* #,##0_);_(* \(#,##0\);_(* &quot;-&quot;??_);_(@_)"/>
  </numFmts>
  <fonts count="20" x14ac:knownFonts="1">
    <font>
      <sz val="11"/>
      <color theme="1"/>
      <name val="Calibri"/>
      <scheme val="minor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u/>
      <sz val="12"/>
      <color theme="1"/>
      <name val="Calibri"/>
    </font>
    <font>
      <sz val="14"/>
      <color theme="1"/>
      <name val="Angsana New"/>
    </font>
    <font>
      <u/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6"/>
      <color theme="1"/>
      <name val="Cordia New"/>
    </font>
    <font>
      <sz val="11"/>
      <color theme="1"/>
      <name val="Tahoma"/>
    </font>
    <font>
      <sz val="10"/>
      <color theme="1"/>
      <name val="Tahoma"/>
    </font>
    <font>
      <u/>
      <sz val="11"/>
      <color theme="10"/>
      <name val="Calibri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u/>
      <sz val="16"/>
      <color theme="1"/>
      <name val="Angsana New"/>
      <family val="1"/>
    </font>
    <font>
      <sz val="16"/>
      <name val="Angsana New"/>
      <family val="1"/>
    </font>
    <font>
      <b/>
      <u/>
      <sz val="16"/>
      <color rgb="FFFF0000"/>
      <name val="Angsana New"/>
      <family val="1"/>
    </font>
  </fonts>
  <fills count="1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rgb="FFD6DCE4"/>
        <bgColor rgb="FFD6DCE4"/>
      </patternFill>
    </fill>
    <fill>
      <patternFill patternType="solid">
        <fgColor rgb="FFFEF2CB"/>
        <bgColor rgb="FFFEF2CB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E5CFF5"/>
        <bgColor rgb="FFE5CFF5"/>
      </patternFill>
    </fill>
    <fill>
      <patternFill patternType="solid">
        <fgColor rgb="FFFFE598"/>
        <bgColor rgb="FFFFE598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84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3" fontId="1" fillId="2" borderId="1" xfId="0" applyNumberFormat="1" applyFont="1" applyFill="1" applyBorder="1" applyAlignment="1">
      <alignment horizontal="center"/>
    </xf>
    <xf numFmtId="43" fontId="1" fillId="2" borderId="2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43" fontId="1" fillId="4" borderId="1" xfId="0" applyNumberFormat="1" applyFont="1" applyFill="1" applyBorder="1" applyAlignment="1">
      <alignment vertical="top" wrapText="1"/>
    </xf>
    <xf numFmtId="164" fontId="1" fillId="5" borderId="2" xfId="0" applyNumberFormat="1" applyFont="1" applyFill="1" applyBorder="1"/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43" fontId="1" fillId="5" borderId="1" xfId="0" applyNumberFormat="1" applyFont="1" applyFill="1" applyBorder="1" applyAlignment="1">
      <alignment vertical="top" wrapText="1"/>
    </xf>
    <xf numFmtId="164" fontId="1" fillId="0" borderId="0" xfId="0" applyNumberFormat="1" applyFont="1"/>
    <xf numFmtId="0" fontId="3" fillId="0" borderId="0" xfId="0" applyFont="1"/>
    <xf numFmtId="0" fontId="1" fillId="3" borderId="1" xfId="0" applyFont="1" applyFill="1" applyBorder="1"/>
    <xf numFmtId="0" fontId="2" fillId="0" borderId="0" xfId="0" applyFont="1" applyAlignment="1">
      <alignment horizontal="left"/>
    </xf>
    <xf numFmtId="0" fontId="4" fillId="3" borderId="1" xfId="0" applyFont="1" applyFill="1" applyBorder="1"/>
    <xf numFmtId="16" fontId="1" fillId="0" borderId="0" xfId="0" applyNumberFormat="1" applyFont="1"/>
    <xf numFmtId="43" fontId="1" fillId="4" borderId="1" xfId="0" applyNumberFormat="1" applyFont="1" applyFill="1" applyBorder="1"/>
    <xf numFmtId="49" fontId="1" fillId="3" borderId="1" xfId="0" applyNumberFormat="1" applyFont="1" applyFill="1" applyBorder="1"/>
    <xf numFmtId="43" fontId="1" fillId="3" borderId="1" xfId="0" applyNumberFormat="1" applyFont="1" applyFill="1" applyBorder="1"/>
    <xf numFmtId="49" fontId="1" fillId="6" borderId="1" xfId="0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/>
    <xf numFmtId="43" fontId="1" fillId="6" borderId="1" xfId="0" applyNumberFormat="1" applyFont="1" applyFill="1" applyBorder="1"/>
    <xf numFmtId="49" fontId="1" fillId="2" borderId="1" xfId="0" applyNumberFormat="1" applyFont="1" applyFill="1" applyBorder="1" applyAlignment="1">
      <alignment vertical="top"/>
    </xf>
    <xf numFmtId="43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/>
    <xf numFmtId="43" fontId="1" fillId="2" borderId="1" xfId="0" applyNumberFormat="1" applyFont="1" applyFill="1" applyBorder="1"/>
    <xf numFmtId="43" fontId="1" fillId="4" borderId="1" xfId="0" applyNumberFormat="1" applyFont="1" applyFill="1" applyBorder="1" applyAlignment="1">
      <alignment vertical="top" wrapText="1"/>
    </xf>
    <xf numFmtId="49" fontId="1" fillId="7" borderId="1" xfId="0" applyNumberFormat="1" applyFont="1" applyFill="1" applyBorder="1"/>
    <xf numFmtId="43" fontId="1" fillId="7" borderId="1" xfId="0" applyNumberFormat="1" applyFont="1" applyFill="1" applyBorder="1"/>
    <xf numFmtId="49" fontId="1" fillId="7" borderId="2" xfId="0" applyNumberFormat="1" applyFont="1" applyFill="1" applyBorder="1"/>
    <xf numFmtId="43" fontId="1" fillId="7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8" borderId="1" xfId="0" applyNumberFormat="1" applyFont="1" applyFill="1" applyBorder="1" applyAlignment="1">
      <alignment vertical="top"/>
    </xf>
    <xf numFmtId="43" fontId="1" fillId="8" borderId="1" xfId="0" applyNumberFormat="1" applyFont="1" applyFill="1" applyBorder="1" applyAlignment="1">
      <alignment vertical="top"/>
    </xf>
    <xf numFmtId="0" fontId="1" fillId="3" borderId="2" xfId="0" applyFont="1" applyFill="1" applyBorder="1"/>
    <xf numFmtId="0" fontId="1" fillId="9" borderId="1" xfId="0" applyFont="1" applyFill="1" applyBorder="1"/>
    <xf numFmtId="49" fontId="5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vertical="top"/>
    </xf>
    <xf numFmtId="49" fontId="5" fillId="3" borderId="2" xfId="0" applyNumberFormat="1" applyFont="1" applyFill="1" applyBorder="1" applyAlignment="1">
      <alignment vertical="center"/>
    </xf>
    <xf numFmtId="0" fontId="1" fillId="6" borderId="1" xfId="0" applyFont="1" applyFill="1" applyBorder="1"/>
    <xf numFmtId="49" fontId="1" fillId="6" borderId="1" xfId="0" applyNumberFormat="1" applyFont="1" applyFill="1" applyBorder="1" applyAlignment="1">
      <alignment vertical="center"/>
    </xf>
    <xf numFmtId="43" fontId="1" fillId="6" borderId="3" xfId="0" applyNumberFormat="1" applyFont="1" applyFill="1" applyBorder="1"/>
    <xf numFmtId="49" fontId="1" fillId="10" borderId="1" xfId="0" applyNumberFormat="1" applyFont="1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/>
    <xf numFmtId="43" fontId="1" fillId="10" borderId="1" xfId="0" applyNumberFormat="1" applyFont="1" applyFill="1" applyBorder="1"/>
    <xf numFmtId="0" fontId="1" fillId="11" borderId="2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/>
    <xf numFmtId="43" fontId="6" fillId="7" borderId="1" xfId="0" applyNumberFormat="1" applyFont="1" applyFill="1" applyBorder="1"/>
    <xf numFmtId="0" fontId="1" fillId="7" borderId="1" xfId="0" applyFont="1" applyFill="1" applyBorder="1"/>
    <xf numFmtId="3" fontId="1" fillId="7" borderId="1" xfId="0" applyNumberFormat="1" applyFont="1" applyFill="1" applyBorder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49" fontId="1" fillId="2" borderId="2" xfId="0" applyNumberFormat="1" applyFont="1" applyFill="1" applyBorder="1"/>
    <xf numFmtId="43" fontId="1" fillId="2" borderId="2" xfId="0" applyNumberFormat="1" applyFont="1" applyFill="1" applyBorder="1"/>
    <xf numFmtId="43" fontId="1" fillId="0" borderId="0" xfId="0" applyNumberFormat="1" applyFont="1"/>
    <xf numFmtId="0" fontId="1" fillId="2" borderId="2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3" fontId="1" fillId="11" borderId="2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11" borderId="1" xfId="0" applyFont="1" applyFill="1" applyBorder="1"/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1" xfId="0" applyFont="1" applyFill="1" applyBorder="1"/>
    <xf numFmtId="0" fontId="7" fillId="11" borderId="1" xfId="0" applyFont="1" applyFill="1" applyBorder="1" applyAlignment="1">
      <alignment horizontal="left"/>
    </xf>
    <xf numFmtId="0" fontId="7" fillId="0" borderId="5" xfId="0" applyFont="1" applyBorder="1"/>
    <xf numFmtId="0" fontId="7" fillId="9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9" borderId="2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9" borderId="2" xfId="0" applyFont="1" applyFill="1" applyBorder="1" applyAlignment="1">
      <alignment horizontal="left"/>
    </xf>
    <xf numFmtId="0" fontId="7" fillId="14" borderId="1" xfId="0" applyFont="1" applyFill="1" applyBorder="1" applyAlignment="1">
      <alignment horizontal="left" wrapText="1"/>
    </xf>
    <xf numFmtId="0" fontId="7" fillId="14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left" wrapText="1"/>
    </xf>
    <xf numFmtId="0" fontId="2" fillId="14" borderId="1" xfId="0" applyFont="1" applyFill="1" applyBorder="1" applyAlignment="1">
      <alignment horizontal="left" wrapText="1"/>
    </xf>
    <xf numFmtId="0" fontId="7" fillId="14" borderId="1" xfId="0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7" fillId="11" borderId="6" xfId="0" applyFont="1" applyFill="1" applyBorder="1"/>
    <xf numFmtId="0" fontId="8" fillId="9" borderId="1" xfId="0" applyFont="1" applyFill="1" applyBorder="1" applyAlignment="1">
      <alignment horizontal="left" vertical="center"/>
    </xf>
    <xf numFmtId="0" fontId="8" fillId="13" borderId="2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left" wrapText="1"/>
    </xf>
    <xf numFmtId="0" fontId="11" fillId="15" borderId="7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left"/>
    </xf>
    <xf numFmtId="0" fontId="11" fillId="15" borderId="8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left" wrapText="1"/>
    </xf>
    <xf numFmtId="0" fontId="7" fillId="15" borderId="1" xfId="0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15" borderId="8" xfId="0" applyFont="1" applyFill="1" applyBorder="1" applyAlignment="1">
      <alignment wrapText="1"/>
    </xf>
    <xf numFmtId="0" fontId="7" fillId="15" borderId="1" xfId="0" applyFont="1" applyFill="1" applyBorder="1"/>
    <xf numFmtId="0" fontId="12" fillId="0" borderId="0" xfId="0" applyFont="1" applyAlignment="1">
      <alignment wrapText="1"/>
    </xf>
    <xf numFmtId="0" fontId="7" fillId="11" borderId="2" xfId="0" applyFont="1" applyFill="1" applyBorder="1" applyAlignment="1">
      <alignment horizontal="left"/>
    </xf>
    <xf numFmtId="0" fontId="14" fillId="16" borderId="9" xfId="0" applyFont="1" applyFill="1" applyBorder="1"/>
    <xf numFmtId="0" fontId="14" fillId="16" borderId="10" xfId="0" applyFont="1" applyFill="1" applyBorder="1"/>
    <xf numFmtId="0" fontId="15" fillId="16" borderId="14" xfId="0" applyFont="1" applyFill="1" applyBorder="1" applyAlignment="1">
      <alignment horizontal="right"/>
    </xf>
    <xf numFmtId="0" fontId="14" fillId="16" borderId="17" xfId="0" applyFont="1" applyFill="1" applyBorder="1"/>
    <xf numFmtId="0" fontId="14" fillId="16" borderId="2" xfId="0" applyFont="1" applyFill="1" applyBorder="1"/>
    <xf numFmtId="0" fontId="14" fillId="16" borderId="2" xfId="0" applyFont="1" applyFill="1" applyBorder="1" applyAlignment="1">
      <alignment horizontal="center"/>
    </xf>
    <xf numFmtId="43" fontId="14" fillId="16" borderId="2" xfId="0" applyNumberFormat="1" applyFont="1" applyFill="1" applyBorder="1"/>
    <xf numFmtId="0" fontId="15" fillId="16" borderId="1" xfId="0" applyFont="1" applyFill="1" applyBorder="1" applyAlignment="1">
      <alignment horizontal="right"/>
    </xf>
    <xf numFmtId="0" fontId="15" fillId="16" borderId="22" xfId="0" applyFont="1" applyFill="1" applyBorder="1" applyAlignment="1">
      <alignment horizontal="center"/>
    </xf>
    <xf numFmtId="0" fontId="14" fillId="16" borderId="29" xfId="0" applyFont="1" applyFill="1" applyBorder="1" applyAlignment="1">
      <alignment horizontal="center"/>
    </xf>
    <xf numFmtId="0" fontId="15" fillId="10" borderId="33" xfId="0" applyFont="1" applyFill="1" applyBorder="1" applyAlignment="1">
      <alignment horizontal="center"/>
    </xf>
    <xf numFmtId="43" fontId="15" fillId="10" borderId="14" xfId="0" applyNumberFormat="1" applyFont="1" applyFill="1" applyBorder="1" applyAlignment="1">
      <alignment horizontal="center"/>
    </xf>
    <xf numFmtId="0" fontId="15" fillId="10" borderId="14" xfId="0" applyFont="1" applyFill="1" applyBorder="1" applyAlignment="1">
      <alignment horizontal="center"/>
    </xf>
    <xf numFmtId="0" fontId="15" fillId="10" borderId="36" xfId="0" applyFont="1" applyFill="1" applyBorder="1" applyAlignment="1">
      <alignment horizontal="center"/>
    </xf>
    <xf numFmtId="0" fontId="15" fillId="0" borderId="37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5" fillId="11" borderId="41" xfId="0" applyFont="1" applyFill="1" applyBorder="1" applyAlignment="1">
      <alignment horizontal="right" vertical="center"/>
    </xf>
    <xf numFmtId="0" fontId="15" fillId="11" borderId="41" xfId="0" applyFont="1" applyFill="1" applyBorder="1" applyAlignment="1">
      <alignment horizontal="center" vertical="center"/>
    </xf>
    <xf numFmtId="43" fontId="15" fillId="11" borderId="28" xfId="0" applyNumberFormat="1" applyFont="1" applyFill="1" applyBorder="1"/>
    <xf numFmtId="0" fontId="14" fillId="11" borderId="29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right" vertical="center"/>
    </xf>
    <xf numFmtId="0" fontId="15" fillId="11" borderId="1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vertical="center"/>
    </xf>
    <xf numFmtId="43" fontId="15" fillId="11" borderId="32" xfId="0" applyNumberFormat="1" applyFont="1" applyFill="1" applyBorder="1" applyAlignment="1">
      <alignment horizontal="right"/>
    </xf>
    <xf numFmtId="0" fontId="14" fillId="17" borderId="50" xfId="0" applyFont="1" applyFill="1" applyBorder="1" applyAlignment="1">
      <alignment horizontal="center" vertical="center"/>
    </xf>
    <xf numFmtId="43" fontId="15" fillId="17" borderId="28" xfId="0" applyNumberFormat="1" applyFont="1" applyFill="1" applyBorder="1"/>
    <xf numFmtId="0" fontId="15" fillId="17" borderId="53" xfId="0" applyFont="1" applyFill="1" applyBorder="1" applyAlignment="1">
      <alignment horizontal="center"/>
    </xf>
    <xf numFmtId="43" fontId="15" fillId="14" borderId="2" xfId="0" applyNumberFormat="1" applyFont="1" applyFill="1" applyBorder="1" applyAlignment="1">
      <alignment horizontal="center"/>
    </xf>
    <xf numFmtId="0" fontId="15" fillId="14" borderId="2" xfId="0" applyFont="1" applyFill="1" applyBorder="1" applyAlignment="1">
      <alignment horizontal="center"/>
    </xf>
    <xf numFmtId="0" fontId="15" fillId="14" borderId="29" xfId="0" applyFont="1" applyFill="1" applyBorder="1" applyAlignment="1">
      <alignment horizontal="center"/>
    </xf>
    <xf numFmtId="0" fontId="15" fillId="14" borderId="37" xfId="0" applyFont="1" applyFill="1" applyBorder="1" applyAlignment="1">
      <alignment horizontal="center"/>
    </xf>
    <xf numFmtId="43" fontId="15" fillId="14" borderId="1" xfId="0" applyNumberFormat="1" applyFont="1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15" fillId="14" borderId="39" xfId="0" applyFont="1" applyFill="1" applyBorder="1" applyAlignment="1">
      <alignment horizontal="center"/>
    </xf>
    <xf numFmtId="0" fontId="14" fillId="11" borderId="37" xfId="0" applyFont="1" applyFill="1" applyBorder="1" applyAlignment="1">
      <alignment horizontal="center" vertical="top"/>
    </xf>
    <xf numFmtId="43" fontId="14" fillId="11" borderId="1" xfId="0" applyNumberFormat="1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166" fontId="14" fillId="11" borderId="39" xfId="0" applyNumberFormat="1" applyFont="1" applyFill="1" applyBorder="1" applyAlignment="1">
      <alignment horizontal="center"/>
    </xf>
    <xf numFmtId="0" fontId="14" fillId="11" borderId="37" xfId="0" applyFont="1" applyFill="1" applyBorder="1" applyAlignment="1">
      <alignment horizontal="center" vertical="center"/>
    </xf>
    <xf numFmtId="0" fontId="14" fillId="11" borderId="39" xfId="0" applyFont="1" applyFill="1" applyBorder="1" applyAlignment="1">
      <alignment horizontal="center" vertical="top"/>
    </xf>
    <xf numFmtId="43" fontId="14" fillId="11" borderId="1" xfId="0" applyNumberFormat="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43" fontId="17" fillId="2" borderId="58" xfId="0" applyNumberFormat="1" applyFont="1" applyFill="1" applyBorder="1" applyAlignment="1">
      <alignment horizontal="left"/>
    </xf>
    <xf numFmtId="0" fontId="14" fillId="2" borderId="59" xfId="0" applyFont="1" applyFill="1" applyBorder="1" applyAlignment="1">
      <alignment horizontal="center"/>
    </xf>
    <xf numFmtId="0" fontId="14" fillId="11" borderId="37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11" borderId="17" xfId="0" applyFont="1" applyFill="1" applyBorder="1" applyAlignment="1">
      <alignment horizontal="right" vertical="top"/>
    </xf>
    <xf numFmtId="43" fontId="15" fillId="11" borderId="2" xfId="0" applyNumberFormat="1" applyFont="1" applyFill="1" applyBorder="1" applyAlignment="1">
      <alignment vertical="top"/>
    </xf>
    <xf numFmtId="43" fontId="17" fillId="11" borderId="2" xfId="0" applyNumberFormat="1" applyFont="1" applyFill="1" applyBorder="1" applyAlignment="1">
      <alignment horizontal="center" vertical="top"/>
    </xf>
    <xf numFmtId="166" fontId="14" fillId="11" borderId="29" xfId="0" applyNumberFormat="1" applyFont="1" applyFill="1" applyBorder="1" applyAlignment="1">
      <alignment horizontal="center"/>
    </xf>
    <xf numFmtId="0" fontId="14" fillId="15" borderId="33" xfId="0" applyFont="1" applyFill="1" applyBorder="1"/>
    <xf numFmtId="43" fontId="14" fillId="15" borderId="14" xfId="0" applyNumberFormat="1" applyFont="1" applyFill="1" applyBorder="1"/>
    <xf numFmtId="0" fontId="14" fillId="15" borderId="14" xfId="0" applyFont="1" applyFill="1" applyBorder="1"/>
    <xf numFmtId="0" fontId="14" fillId="15" borderId="36" xfId="0" applyFont="1" applyFill="1" applyBorder="1" applyAlignment="1">
      <alignment horizontal="center"/>
    </xf>
    <xf numFmtId="0" fontId="15" fillId="15" borderId="37" xfId="0" applyFont="1" applyFill="1" applyBorder="1" applyAlignment="1">
      <alignment horizontal="center"/>
    </xf>
    <xf numFmtId="43" fontId="15" fillId="15" borderId="1" xfId="0" applyNumberFormat="1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15" fillId="15" borderId="39" xfId="0" applyFont="1" applyFill="1" applyBorder="1" applyAlignment="1">
      <alignment horizontal="center"/>
    </xf>
    <xf numFmtId="0" fontId="14" fillId="11" borderId="39" xfId="0" applyFont="1" applyFill="1" applyBorder="1" applyAlignment="1">
      <alignment horizontal="center" vertical="center"/>
    </xf>
    <xf numFmtId="43" fontId="17" fillId="2" borderId="2" xfId="0" applyNumberFormat="1" applyFont="1" applyFill="1" applyBorder="1" applyAlignment="1">
      <alignment horizontal="center" vertical="top"/>
    </xf>
    <xf numFmtId="166" fontId="14" fillId="2" borderId="29" xfId="0" applyNumberFormat="1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 vertical="center"/>
    </xf>
    <xf numFmtId="43" fontId="14" fillId="11" borderId="2" xfId="0" applyNumberFormat="1" applyFont="1" applyFill="1" applyBorder="1" applyAlignment="1">
      <alignment vertical="center"/>
    </xf>
    <xf numFmtId="43" fontId="17" fillId="2" borderId="2" xfId="0" applyNumberFormat="1" applyFont="1" applyFill="1" applyBorder="1" applyAlignment="1">
      <alignment horizontal="left" vertical="center"/>
    </xf>
    <xf numFmtId="0" fontId="14" fillId="11" borderId="2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right"/>
    </xf>
    <xf numFmtId="43" fontId="17" fillId="11" borderId="2" xfId="0" applyNumberFormat="1" applyFont="1" applyFill="1" applyBorder="1" applyAlignment="1">
      <alignment horizontal="left" vertical="center"/>
    </xf>
    <xf numFmtId="0" fontId="15" fillId="11" borderId="2" xfId="0" applyFont="1" applyFill="1" applyBorder="1"/>
    <xf numFmtId="0" fontId="15" fillId="11" borderId="2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center" vertical="center"/>
    </xf>
    <xf numFmtId="43" fontId="14" fillId="11" borderId="2" xfId="0" applyNumberFormat="1" applyFont="1" applyFill="1" applyBorder="1"/>
    <xf numFmtId="43" fontId="14" fillId="11" borderId="2" xfId="0" applyNumberFormat="1" applyFont="1" applyFill="1" applyBorder="1" applyAlignment="1">
      <alignment horizontal="center"/>
    </xf>
    <xf numFmtId="0" fontId="14" fillId="0" borderId="0" xfId="0" applyFont="1" applyAlignment="1"/>
    <xf numFmtId="0" fontId="15" fillId="16" borderId="22" xfId="0" applyFont="1" applyFill="1" applyBorder="1" applyAlignment="1">
      <alignment vertical="center"/>
    </xf>
    <xf numFmtId="0" fontId="15" fillId="16" borderId="2" xfId="0" applyFont="1" applyFill="1" applyBorder="1" applyAlignment="1">
      <alignment horizontal="right"/>
    </xf>
    <xf numFmtId="43" fontId="15" fillId="16" borderId="2" xfId="0" applyNumberFormat="1" applyFont="1" applyFill="1" applyBorder="1" applyAlignment="1">
      <alignment horizontal="center"/>
    </xf>
    <xf numFmtId="0" fontId="15" fillId="16" borderId="2" xfId="0" applyFont="1" applyFill="1" applyBorder="1" applyAlignment="1">
      <alignment horizontal="left"/>
    </xf>
    <xf numFmtId="0" fontId="15" fillId="16" borderId="28" xfId="0" applyFont="1" applyFill="1" applyBorder="1" applyAlignment="1">
      <alignment horizontal="center"/>
    </xf>
    <xf numFmtId="0" fontId="15" fillId="16" borderId="29" xfId="0" applyFont="1" applyFill="1" applyBorder="1"/>
    <xf numFmtId="0" fontId="15" fillId="16" borderId="17" xfId="0" applyFont="1" applyFill="1" applyBorder="1" applyAlignment="1">
      <alignment horizontal="right"/>
    </xf>
    <xf numFmtId="0" fontId="15" fillId="16" borderId="2" xfId="0" applyFont="1" applyFill="1" applyBorder="1" applyAlignment="1">
      <alignment horizontal="center"/>
    </xf>
    <xf numFmtId="0" fontId="15" fillId="16" borderId="17" xfId="0" applyFont="1" applyFill="1" applyBorder="1" applyAlignment="1">
      <alignment horizontal="left"/>
    </xf>
    <xf numFmtId="0" fontId="15" fillId="16" borderId="17" xfId="0" applyFont="1" applyFill="1" applyBorder="1" applyAlignment="1">
      <alignment horizontal="left" vertical="top"/>
    </xf>
    <xf numFmtId="0" fontId="15" fillId="16" borderId="2" xfId="0" applyFont="1" applyFill="1" applyBorder="1" applyAlignment="1">
      <alignment horizontal="right" vertical="center"/>
    </xf>
    <xf numFmtId="43" fontId="15" fillId="16" borderId="32" xfId="0" applyNumberFormat="1" applyFont="1" applyFill="1" applyBorder="1" applyAlignment="1">
      <alignment vertical="center"/>
    </xf>
    <xf numFmtId="0" fontId="14" fillId="16" borderId="32" xfId="0" applyFont="1" applyFill="1" applyBorder="1" applyAlignment="1">
      <alignment vertical="center"/>
    </xf>
    <xf numFmtId="43" fontId="15" fillId="16" borderId="2" xfId="0" applyNumberFormat="1" applyFont="1" applyFill="1" applyBorder="1" applyAlignment="1">
      <alignment vertical="center"/>
    </xf>
    <xf numFmtId="0" fontId="15" fillId="11" borderId="49" xfId="0" applyFont="1" applyFill="1" applyBorder="1" applyAlignment="1">
      <alignment horizontal="center"/>
    </xf>
    <xf numFmtId="0" fontId="15" fillId="10" borderId="37" xfId="0" applyFont="1" applyFill="1" applyBorder="1" applyAlignment="1">
      <alignment horizontal="right"/>
    </xf>
    <xf numFmtId="43" fontId="15" fillId="10" borderId="1" xfId="0" applyNumberFormat="1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/>
    </xf>
    <xf numFmtId="0" fontId="15" fillId="10" borderId="39" xfId="0" applyFont="1" applyFill="1" applyBorder="1" applyAlignment="1">
      <alignment horizontal="center"/>
    </xf>
    <xf numFmtId="0" fontId="16" fillId="11" borderId="2" xfId="0" applyFont="1" applyFill="1" applyBorder="1"/>
    <xf numFmtId="43" fontId="17" fillId="3" borderId="2" xfId="0" applyNumberFormat="1" applyFont="1" applyFill="1" applyBorder="1"/>
    <xf numFmtId="0" fontId="19" fillId="11" borderId="2" xfId="0" applyFont="1" applyFill="1" applyBorder="1" applyAlignment="1">
      <alignment horizontal="left"/>
    </xf>
    <xf numFmtId="0" fontId="16" fillId="11" borderId="2" xfId="0" applyFont="1" applyFill="1" applyBorder="1" applyAlignment="1">
      <alignment horizontal="left"/>
    </xf>
    <xf numFmtId="43" fontId="15" fillId="3" borderId="65" xfId="0" applyNumberFormat="1" applyFont="1" applyFill="1" applyBorder="1"/>
    <xf numFmtId="43" fontId="15" fillId="11" borderId="2" xfId="0" applyNumberFormat="1" applyFont="1" applyFill="1" applyBorder="1" applyAlignment="1">
      <alignment horizontal="right"/>
    </xf>
    <xf numFmtId="0" fontId="17" fillId="3" borderId="2" xfId="0" applyFont="1" applyFill="1" applyBorder="1"/>
    <xf numFmtId="0" fontId="14" fillId="11" borderId="2" xfId="0" applyFont="1" applyFill="1" applyBorder="1"/>
    <xf numFmtId="0" fontId="15" fillId="11" borderId="40" xfId="0" applyFont="1" applyFill="1" applyBorder="1" applyAlignment="1">
      <alignment horizontal="center" vertical="center"/>
    </xf>
    <xf numFmtId="0" fontId="18" fillId="0" borderId="45" xfId="0" applyFont="1" applyBorder="1"/>
    <xf numFmtId="0" fontId="18" fillId="0" borderId="48" xfId="0" applyFont="1" applyBorder="1"/>
    <xf numFmtId="0" fontId="15" fillId="11" borderId="18" xfId="0" applyFont="1" applyFill="1" applyBorder="1" applyAlignment="1">
      <alignment horizontal="center" vertical="center"/>
    </xf>
    <xf numFmtId="0" fontId="18" fillId="0" borderId="27" xfId="0" applyFont="1" applyBorder="1"/>
    <xf numFmtId="0" fontId="18" fillId="0" borderId="38" xfId="0" applyFont="1" applyBorder="1"/>
    <xf numFmtId="0" fontId="15" fillId="11" borderId="42" xfId="0" applyFont="1" applyFill="1" applyBorder="1" applyAlignment="1">
      <alignment horizontal="right" vertical="center"/>
    </xf>
    <xf numFmtId="0" fontId="18" fillId="0" borderId="43" xfId="0" applyFont="1" applyBorder="1"/>
    <xf numFmtId="0" fontId="18" fillId="0" borderId="44" xfId="0" applyFont="1" applyBorder="1"/>
    <xf numFmtId="0" fontId="15" fillId="11" borderId="46" xfId="0" applyFont="1" applyFill="1" applyBorder="1" applyAlignment="1">
      <alignment horizontal="right" vertical="center"/>
    </xf>
    <xf numFmtId="0" fontId="18" fillId="0" borderId="47" xfId="0" applyFont="1" applyBorder="1"/>
    <xf numFmtId="0" fontId="18" fillId="0" borderId="21" xfId="0" applyFont="1" applyBorder="1"/>
    <xf numFmtId="0" fontId="15" fillId="17" borderId="51" xfId="0" applyFont="1" applyFill="1" applyBorder="1" applyAlignment="1">
      <alignment horizontal="left" vertical="center"/>
    </xf>
    <xf numFmtId="0" fontId="18" fillId="0" borderId="52" xfId="0" applyFont="1" applyBorder="1"/>
    <xf numFmtId="0" fontId="15" fillId="17" borderId="18" xfId="0" applyFont="1" applyFill="1" applyBorder="1" applyAlignment="1">
      <alignment horizontal="right"/>
    </xf>
    <xf numFmtId="0" fontId="18" fillId="0" borderId="31" xfId="0" applyFont="1" applyBorder="1"/>
    <xf numFmtId="43" fontId="15" fillId="17" borderId="18" xfId="0" applyNumberFormat="1" applyFont="1" applyFill="1" applyBorder="1" applyAlignment="1">
      <alignment horizontal="center"/>
    </xf>
    <xf numFmtId="0" fontId="15" fillId="16" borderId="23" xfId="0" applyFont="1" applyFill="1" applyBorder="1" applyAlignment="1">
      <alignment horizontal="center"/>
    </xf>
    <xf numFmtId="0" fontId="18" fillId="0" borderId="30" xfId="0" applyFont="1" applyBorder="1"/>
    <xf numFmtId="0" fontId="15" fillId="16" borderId="26" xfId="0" applyFont="1" applyFill="1" applyBorder="1" applyAlignment="1">
      <alignment horizontal="center"/>
    </xf>
    <xf numFmtId="0" fontId="18" fillId="0" borderId="19" xfId="0" applyFont="1" applyBorder="1"/>
    <xf numFmtId="0" fontId="18" fillId="0" borderId="25" xfId="0" applyFont="1" applyBorder="1"/>
    <xf numFmtId="0" fontId="15" fillId="16" borderId="20" xfId="0" applyFont="1" applyFill="1" applyBorder="1" applyAlignment="1">
      <alignment horizontal="right"/>
    </xf>
    <xf numFmtId="0" fontId="18" fillId="0" borderId="24" xfId="0" applyFont="1" applyBorder="1"/>
    <xf numFmtId="0" fontId="15" fillId="16" borderId="26" xfId="0" applyFont="1" applyFill="1" applyBorder="1" applyAlignment="1">
      <alignment horizontal="center" vertical="center"/>
    </xf>
    <xf numFmtId="43" fontId="16" fillId="16" borderId="26" xfId="0" applyNumberFormat="1" applyFont="1" applyFill="1" applyBorder="1" applyAlignment="1">
      <alignment horizontal="center" vertical="center"/>
    </xf>
    <xf numFmtId="0" fontId="15" fillId="16" borderId="11" xfId="0" applyFont="1" applyFill="1" applyBorder="1" applyAlignment="1">
      <alignment horizontal="center" vertical="center"/>
    </xf>
    <xf numFmtId="0" fontId="18" fillId="0" borderId="12" xfId="0" applyFont="1" applyBorder="1"/>
    <xf numFmtId="0" fontId="18" fillId="0" borderId="13" xfId="0" applyFont="1" applyBorder="1"/>
    <xf numFmtId="0" fontId="15" fillId="16" borderId="15" xfId="0" applyFont="1" applyFill="1" applyBorder="1" applyAlignment="1">
      <alignment horizontal="center" vertical="center"/>
    </xf>
    <xf numFmtId="0" fontId="18" fillId="0" borderId="16" xfId="0" applyFont="1" applyBorder="1"/>
    <xf numFmtId="165" fontId="15" fillId="16" borderId="18" xfId="0" applyNumberFormat="1" applyFont="1" applyFill="1" applyBorder="1" applyAlignment="1">
      <alignment horizontal="center"/>
    </xf>
    <xf numFmtId="0" fontId="13" fillId="16" borderId="23" xfId="1" applyFill="1" applyBorder="1" applyAlignment="1">
      <alignment horizontal="left"/>
    </xf>
    <xf numFmtId="0" fontId="15" fillId="16" borderId="23" xfId="0" applyFont="1" applyFill="1" applyBorder="1" applyAlignment="1">
      <alignment horizontal="left" vertical="center" wrapText="1"/>
    </xf>
    <xf numFmtId="0" fontId="15" fillId="10" borderId="15" xfId="0" applyFont="1" applyFill="1" applyBorder="1" applyAlignment="1">
      <alignment horizontal="center"/>
    </xf>
    <xf numFmtId="0" fontId="18" fillId="0" borderId="34" xfId="0" applyFont="1" applyBorder="1"/>
    <xf numFmtId="0" fontId="18" fillId="0" borderId="35" xfId="0" applyFont="1" applyBorder="1"/>
    <xf numFmtId="0" fontId="15" fillId="0" borderId="18" xfId="0" applyFont="1" applyBorder="1" applyAlignment="1">
      <alignment horizontal="left" vertical="center"/>
    </xf>
    <xf numFmtId="0" fontId="14" fillId="11" borderId="18" xfId="0" applyFont="1" applyFill="1" applyBorder="1" applyAlignment="1">
      <alignment horizontal="left"/>
    </xf>
    <xf numFmtId="0" fontId="14" fillId="11" borderId="46" xfId="0" applyFont="1" applyFill="1" applyBorder="1" applyAlignment="1">
      <alignment horizontal="center"/>
    </xf>
    <xf numFmtId="0" fontId="16" fillId="11" borderId="18" xfId="0" applyFont="1" applyFill="1" applyBorder="1" applyAlignment="1">
      <alignment horizontal="left"/>
    </xf>
    <xf numFmtId="0" fontId="15" fillId="2" borderId="55" xfId="0" applyFont="1" applyFill="1" applyBorder="1" applyAlignment="1">
      <alignment horizontal="center"/>
    </xf>
    <xf numFmtId="0" fontId="18" fillId="0" borderId="56" xfId="0" applyFont="1" applyBorder="1"/>
    <xf numFmtId="0" fontId="18" fillId="0" borderId="57" xfId="0" applyFont="1" applyBorder="1"/>
    <xf numFmtId="0" fontId="15" fillId="10" borderId="60" xfId="0" applyFont="1" applyFill="1" applyBorder="1" applyAlignment="1">
      <alignment horizontal="left"/>
    </xf>
    <xf numFmtId="0" fontId="15" fillId="10" borderId="18" xfId="0" applyFont="1" applyFill="1" applyBorder="1" applyAlignment="1">
      <alignment horizontal="center"/>
    </xf>
    <xf numFmtId="0" fontId="15" fillId="14" borderId="54" xfId="0" applyFont="1" applyFill="1" applyBorder="1" applyAlignment="1">
      <alignment horizontal="left"/>
    </xf>
    <xf numFmtId="0" fontId="15" fillId="14" borderId="18" xfId="0" applyFont="1" applyFill="1" applyBorder="1" applyAlignment="1">
      <alignment horizontal="center"/>
    </xf>
    <xf numFmtId="0" fontId="15" fillId="11" borderId="46" xfId="0" applyFont="1" applyFill="1" applyBorder="1" applyAlignment="1">
      <alignment horizontal="center"/>
    </xf>
    <xf numFmtId="43" fontId="15" fillId="11" borderId="46" xfId="0" applyNumberFormat="1" applyFont="1" applyFill="1" applyBorder="1" applyAlignment="1">
      <alignment horizontal="center"/>
    </xf>
    <xf numFmtId="0" fontId="19" fillId="11" borderId="11" xfId="0" applyFont="1" applyFill="1" applyBorder="1" applyAlignment="1">
      <alignment horizontal="left"/>
    </xf>
    <xf numFmtId="0" fontId="18" fillId="0" borderId="64" xfId="0" applyFont="1" applyBorder="1"/>
    <xf numFmtId="0" fontId="15" fillId="2" borderId="11" xfId="0" applyFont="1" applyFill="1" applyBorder="1" applyAlignment="1">
      <alignment horizontal="right"/>
    </xf>
    <xf numFmtId="0" fontId="19" fillId="11" borderId="46" xfId="0" applyFont="1" applyFill="1" applyBorder="1" applyAlignment="1">
      <alignment horizontal="left"/>
    </xf>
    <xf numFmtId="0" fontId="15" fillId="15" borderId="15" xfId="0" applyFont="1" applyFill="1" applyBorder="1" applyAlignment="1">
      <alignment horizontal="left"/>
    </xf>
    <xf numFmtId="0" fontId="15" fillId="15" borderId="18" xfId="0" applyFont="1" applyFill="1" applyBorder="1" applyAlignment="1">
      <alignment horizontal="center"/>
    </xf>
    <xf numFmtId="0" fontId="16" fillId="11" borderId="61" xfId="0" applyFont="1" applyFill="1" applyBorder="1" applyAlignment="1">
      <alignment horizontal="left" vertical="top"/>
    </xf>
    <xf numFmtId="0" fontId="18" fillId="0" borderId="62" xfId="0" applyFont="1" applyBorder="1"/>
    <xf numFmtId="0" fontId="18" fillId="0" borderId="63" xfId="0" applyFont="1" applyBorder="1"/>
    <xf numFmtId="0" fontId="15" fillId="11" borderId="46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67</xdr:row>
      <xdr:rowOff>85725</xdr:rowOff>
    </xdr:from>
    <xdr:ext cx="257175" cy="209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20550" y="18002250"/>
          <a:ext cx="257175" cy="209550"/>
        </a:xfrm>
        <a:prstGeom prst="ellipse">
          <a:avLst/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866775</xdr:colOff>
      <xdr:row>67</xdr:row>
      <xdr:rowOff>76200</xdr:rowOff>
    </xdr:from>
    <xdr:ext cx="266700" cy="20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763500" y="17992725"/>
          <a:ext cx="266700" cy="200025"/>
        </a:xfrm>
        <a:prstGeom prst="ellipse">
          <a:avLst/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342900</xdr:colOff>
      <xdr:row>0</xdr:row>
      <xdr:rowOff>9525</xdr:rowOff>
    </xdr:from>
    <xdr:ext cx="1447800" cy="523875"/>
    <xdr:pic>
      <xdr:nvPicPr>
        <xdr:cNvPr id="4" name="image1.png" descr="https://www.jobbkk.com/upload/employer/0B/42B/00A42B/images/42027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1323975</xdr:colOff>
      <xdr:row>0</xdr:row>
      <xdr:rowOff>0</xdr:rowOff>
    </xdr:from>
    <xdr:ext cx="1285875" cy="457200"/>
    <xdr:pic>
      <xdr:nvPicPr>
        <xdr:cNvPr id="5" name="image2.png" descr="C:\Users\Admin\Desktop\sun\CConnect-Logo_300_170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800975" cy="57531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4" Type="http://schemas.openxmlformats.org/officeDocument/2006/relationships/hyperlink" Target="http://www.thaiinternetwork.com/nasshop/10707-planet-gs-4210-16t2s-16-port-layer-2-managed-gigabit-ethernet-switch-w-2-sfp-interfaces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7hCELk8sfGeprySe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 x14ac:dyDescent="0.3"/>
  <cols>
    <col min="1" max="1" width="12" customWidth="1"/>
    <col min="2" max="2" width="82.44140625" customWidth="1"/>
    <col min="3" max="3" width="9.33203125" customWidth="1"/>
    <col min="4" max="4" width="7.6640625" customWidth="1"/>
    <col min="5" max="5" width="92.6640625" customWidth="1"/>
    <col min="6" max="7" width="18" customWidth="1"/>
    <col min="8" max="8" width="12" customWidth="1"/>
    <col min="9" max="9" width="84.44140625" customWidth="1"/>
    <col min="10" max="10" width="13" customWidth="1"/>
    <col min="11" max="11" width="11.6640625" customWidth="1"/>
    <col min="12" max="12" width="9.33203125" customWidth="1"/>
    <col min="13" max="13" width="34.33203125" customWidth="1"/>
    <col min="14" max="14" width="41.6640625" customWidth="1"/>
    <col min="15" max="26" width="9.33203125" customWidth="1"/>
  </cols>
  <sheetData>
    <row r="1" spans="1:26" ht="30" customHeight="1" x14ac:dyDescent="0.3">
      <c r="A1" s="1"/>
      <c r="B1" s="2" t="s">
        <v>0</v>
      </c>
      <c r="C1" s="2" t="s">
        <v>1</v>
      </c>
      <c r="D1" s="1"/>
      <c r="E1" s="2" t="s">
        <v>0</v>
      </c>
      <c r="F1" s="3" t="s">
        <v>2</v>
      </c>
      <c r="G1" s="4" t="s">
        <v>1</v>
      </c>
      <c r="H1" s="1"/>
      <c r="I1" s="1"/>
      <c r="J1" s="1"/>
      <c r="K1" s="1"/>
      <c r="L1" s="1"/>
      <c r="M1" s="5" t="s">
        <v>3</v>
      </c>
      <c r="N1" s="6" t="s">
        <v>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/>
      <c r="B2" s="7" t="s">
        <v>5</v>
      </c>
      <c r="C2" s="8" t="s">
        <v>6</v>
      </c>
      <c r="D2" s="1"/>
      <c r="E2" s="7" t="s">
        <v>5</v>
      </c>
      <c r="F2" s="9">
        <v>1990</v>
      </c>
      <c r="G2" s="8" t="s">
        <v>6</v>
      </c>
      <c r="H2" s="1"/>
      <c r="I2" s="1" t="s">
        <v>7</v>
      </c>
      <c r="J2" s="1" t="s">
        <v>8</v>
      </c>
      <c r="K2" s="1">
        <v>2566</v>
      </c>
      <c r="L2" s="1"/>
      <c r="M2" s="5" t="s">
        <v>9</v>
      </c>
      <c r="N2" s="6" t="s">
        <v>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 t="s">
        <v>10</v>
      </c>
      <c r="B3" s="7" t="s">
        <v>11</v>
      </c>
      <c r="C3" s="8" t="s">
        <v>6</v>
      </c>
      <c r="D3" s="1"/>
      <c r="E3" s="7" t="s">
        <v>11</v>
      </c>
      <c r="F3" s="9">
        <v>2500</v>
      </c>
      <c r="G3" s="8" t="s">
        <v>6</v>
      </c>
      <c r="H3" s="1"/>
      <c r="I3" s="1" t="s">
        <v>12</v>
      </c>
      <c r="J3" s="1" t="s">
        <v>12</v>
      </c>
      <c r="K3" s="1">
        <v>2567</v>
      </c>
      <c r="L3" s="1"/>
      <c r="M3" s="5" t="s">
        <v>13</v>
      </c>
      <c r="N3" s="6" t="s">
        <v>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0">
        <v>243257</v>
      </c>
      <c r="B4" s="11" t="s">
        <v>14</v>
      </c>
      <c r="C4" s="12" t="s">
        <v>6</v>
      </c>
      <c r="D4" s="1"/>
      <c r="E4" s="11" t="s">
        <v>14</v>
      </c>
      <c r="F4" s="13">
        <v>2000</v>
      </c>
      <c r="G4" s="12" t="s">
        <v>6</v>
      </c>
      <c r="H4" s="1"/>
      <c r="I4" s="1" t="s">
        <v>15</v>
      </c>
      <c r="J4" s="1" t="s">
        <v>15</v>
      </c>
      <c r="K4" s="1">
        <v>2568</v>
      </c>
      <c r="L4" s="1"/>
      <c r="M4" s="5" t="s">
        <v>16</v>
      </c>
      <c r="N4" s="6" t="s">
        <v>17</v>
      </c>
      <c r="O4" s="1">
        <v>299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4">
        <v>243171</v>
      </c>
      <c r="B5" s="7" t="s">
        <v>18</v>
      </c>
      <c r="C5" s="8" t="s">
        <v>6</v>
      </c>
      <c r="D5" s="1"/>
      <c r="E5" s="7" t="s">
        <v>18</v>
      </c>
      <c r="F5" s="9">
        <v>2200</v>
      </c>
      <c r="G5" s="8" t="s">
        <v>6</v>
      </c>
      <c r="H5" s="1"/>
      <c r="I5" s="1" t="s">
        <v>19</v>
      </c>
      <c r="J5" s="1" t="s">
        <v>19</v>
      </c>
      <c r="K5" s="1">
        <v>2569</v>
      </c>
      <c r="L5" s="1"/>
      <c r="M5" s="5" t="s">
        <v>20</v>
      </c>
      <c r="N5" s="15" t="s">
        <v>21</v>
      </c>
      <c r="O5" s="1">
        <v>399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1"/>
      <c r="B6" s="16" t="s">
        <v>22</v>
      </c>
      <c r="C6" s="8" t="s">
        <v>6</v>
      </c>
      <c r="D6" s="1"/>
      <c r="E6" s="16" t="s">
        <v>22</v>
      </c>
      <c r="F6" s="9">
        <v>1177</v>
      </c>
      <c r="G6" s="8" t="s">
        <v>6</v>
      </c>
      <c r="H6" s="1"/>
      <c r="I6" s="1" t="s">
        <v>23</v>
      </c>
      <c r="J6" s="1" t="s">
        <v>23</v>
      </c>
      <c r="K6" s="1">
        <v>2570</v>
      </c>
      <c r="L6" s="1"/>
      <c r="M6" s="5" t="s">
        <v>24</v>
      </c>
      <c r="N6" s="6" t="s">
        <v>25</v>
      </c>
      <c r="O6" s="1">
        <v>499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 t="s">
        <v>26</v>
      </c>
      <c r="B7" s="16" t="s">
        <v>27</v>
      </c>
      <c r="C7" s="8" t="s">
        <v>6</v>
      </c>
      <c r="D7" s="1"/>
      <c r="E7" s="16" t="s">
        <v>27</v>
      </c>
      <c r="F7" s="9">
        <v>1712</v>
      </c>
      <c r="G7" s="8" t="s">
        <v>6</v>
      </c>
      <c r="H7" s="1"/>
      <c r="I7" s="1" t="s">
        <v>28</v>
      </c>
      <c r="J7" s="1" t="s">
        <v>28</v>
      </c>
      <c r="K7" s="1"/>
      <c r="L7" s="1"/>
      <c r="M7" s="5" t="s">
        <v>29</v>
      </c>
      <c r="N7" s="6" t="s">
        <v>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 t="s">
        <v>30</v>
      </c>
      <c r="B8" s="16" t="s">
        <v>31</v>
      </c>
      <c r="C8" s="8" t="s">
        <v>6</v>
      </c>
      <c r="D8" s="1"/>
      <c r="E8" s="16" t="s">
        <v>31</v>
      </c>
      <c r="F8" s="9">
        <v>2650</v>
      </c>
      <c r="G8" s="8" t="s">
        <v>6</v>
      </c>
      <c r="H8" s="1"/>
      <c r="I8" s="1" t="s">
        <v>32</v>
      </c>
      <c r="J8" s="1" t="s">
        <v>32</v>
      </c>
      <c r="K8" s="1"/>
      <c r="L8" s="1"/>
      <c r="M8" s="5" t="s">
        <v>33</v>
      </c>
      <c r="N8" s="15" t="s">
        <v>21</v>
      </c>
      <c r="O8" s="1">
        <v>399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 t="s">
        <v>30</v>
      </c>
      <c r="B9" s="16" t="s">
        <v>34</v>
      </c>
      <c r="C9" s="8" t="s">
        <v>6</v>
      </c>
      <c r="D9" s="1"/>
      <c r="E9" s="16" t="s">
        <v>34</v>
      </c>
      <c r="F9" s="9">
        <v>3990</v>
      </c>
      <c r="G9" s="8" t="s">
        <v>6</v>
      </c>
      <c r="H9" s="1"/>
      <c r="I9" s="1" t="s">
        <v>35</v>
      </c>
      <c r="J9" s="1" t="s">
        <v>35</v>
      </c>
      <c r="K9" s="1"/>
      <c r="L9" s="1"/>
      <c r="M9" s="5" t="s">
        <v>36</v>
      </c>
      <c r="N9" s="15" t="s">
        <v>21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 t="s">
        <v>30</v>
      </c>
      <c r="B10" s="16" t="s">
        <v>37</v>
      </c>
      <c r="C10" s="8" t="s">
        <v>6</v>
      </c>
      <c r="D10" s="1"/>
      <c r="E10" s="16" t="s">
        <v>37</v>
      </c>
      <c r="F10" s="9">
        <v>10000</v>
      </c>
      <c r="G10" s="8" t="s">
        <v>6</v>
      </c>
      <c r="H10" s="1"/>
      <c r="I10" s="1" t="s">
        <v>38</v>
      </c>
      <c r="J10" s="1" t="s">
        <v>38</v>
      </c>
      <c r="K10" s="1"/>
      <c r="L10" s="1"/>
      <c r="M10" s="17" t="s">
        <v>39</v>
      </c>
      <c r="N10" s="6" t="s">
        <v>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 t="s">
        <v>30</v>
      </c>
      <c r="B11" s="16" t="s">
        <v>40</v>
      </c>
      <c r="C11" s="8" t="s">
        <v>6</v>
      </c>
      <c r="D11" s="1"/>
      <c r="E11" s="16" t="s">
        <v>40</v>
      </c>
      <c r="F11" s="9">
        <v>2800</v>
      </c>
      <c r="G11" s="8" t="s">
        <v>6</v>
      </c>
      <c r="H11" s="1"/>
      <c r="I11" s="1" t="s">
        <v>41</v>
      </c>
      <c r="J11" s="1" t="s">
        <v>41</v>
      </c>
      <c r="K11" s="1"/>
      <c r="L11" s="1"/>
      <c r="M11" s="17" t="s">
        <v>42</v>
      </c>
      <c r="N11" s="6" t="s">
        <v>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6" t="s">
        <v>43</v>
      </c>
      <c r="C12" s="8" t="s">
        <v>6</v>
      </c>
      <c r="D12" s="1"/>
      <c r="E12" s="16" t="s">
        <v>43</v>
      </c>
      <c r="F12" s="9">
        <v>1926</v>
      </c>
      <c r="G12" s="8" t="s">
        <v>6</v>
      </c>
      <c r="H12" s="1"/>
      <c r="I12" s="1" t="s">
        <v>44</v>
      </c>
      <c r="J12" s="1" t="s">
        <v>44</v>
      </c>
      <c r="K12" s="1"/>
      <c r="L12" s="1"/>
      <c r="M12" s="17" t="s">
        <v>45</v>
      </c>
      <c r="N12" s="6" t="s">
        <v>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6" t="s">
        <v>46</v>
      </c>
      <c r="C13" s="8" t="s">
        <v>6</v>
      </c>
      <c r="D13" s="1"/>
      <c r="E13" s="16" t="s">
        <v>46</v>
      </c>
      <c r="F13" s="9">
        <v>2568</v>
      </c>
      <c r="G13" s="8" t="s">
        <v>6</v>
      </c>
      <c r="H13" s="1"/>
      <c r="I13" s="1" t="s">
        <v>47</v>
      </c>
      <c r="J13" s="1" t="s">
        <v>47</v>
      </c>
      <c r="K13" s="1"/>
      <c r="L13" s="1"/>
      <c r="M13" s="17" t="s">
        <v>48</v>
      </c>
      <c r="N13" s="6" t="s">
        <v>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7" t="s">
        <v>49</v>
      </c>
      <c r="C14" s="8" t="s">
        <v>6</v>
      </c>
      <c r="D14" s="1"/>
      <c r="E14" s="7" t="s">
        <v>49</v>
      </c>
      <c r="F14" s="9">
        <v>1050</v>
      </c>
      <c r="G14" s="8" t="s">
        <v>6</v>
      </c>
      <c r="H14" s="1"/>
      <c r="I14" s="1" t="s">
        <v>50</v>
      </c>
      <c r="J14" s="1" t="s">
        <v>50</v>
      </c>
      <c r="K14" s="1"/>
      <c r="L14" s="1"/>
      <c r="M14" s="17" t="s">
        <v>51</v>
      </c>
      <c r="N14" s="15" t="s">
        <v>52</v>
      </c>
      <c r="O14" s="1">
        <v>499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7" t="s">
        <v>53</v>
      </c>
      <c r="C15" s="8" t="s">
        <v>6</v>
      </c>
      <c r="D15" s="1"/>
      <c r="E15" s="7" t="s">
        <v>53</v>
      </c>
      <c r="F15" s="9">
        <v>2600</v>
      </c>
      <c r="G15" s="8" t="s">
        <v>6</v>
      </c>
      <c r="H15" s="1"/>
      <c r="I15" s="1" t="s">
        <v>54</v>
      </c>
      <c r="J15" s="1" t="s">
        <v>54</v>
      </c>
      <c r="K15" s="1"/>
      <c r="L15" s="1"/>
      <c r="M15" s="17" t="s">
        <v>55</v>
      </c>
      <c r="N15" s="6" t="s">
        <v>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6" t="s">
        <v>56</v>
      </c>
      <c r="C16" s="8" t="s">
        <v>6</v>
      </c>
      <c r="D16" s="1"/>
      <c r="E16" s="16" t="s">
        <v>56</v>
      </c>
      <c r="F16" s="9">
        <v>14552</v>
      </c>
      <c r="G16" s="8" t="s">
        <v>6</v>
      </c>
      <c r="H16" s="1"/>
      <c r="I16" s="1"/>
      <c r="J16" s="1" t="s">
        <v>57</v>
      </c>
      <c r="K16" s="1"/>
      <c r="L16" s="1"/>
      <c r="M16" s="17" t="s">
        <v>58</v>
      </c>
      <c r="N16" s="6" t="s">
        <v>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8" t="s">
        <v>59</v>
      </c>
      <c r="C17" s="8" t="s">
        <v>6</v>
      </c>
      <c r="D17" s="1"/>
      <c r="E17" s="18" t="s">
        <v>59</v>
      </c>
      <c r="F17" s="9">
        <v>18511</v>
      </c>
      <c r="G17" s="8" t="s">
        <v>6</v>
      </c>
      <c r="H17" s="1"/>
      <c r="I17" s="19" t="s">
        <v>60</v>
      </c>
      <c r="J17" s="1" t="s">
        <v>7</v>
      </c>
      <c r="K17" s="1"/>
      <c r="L17" s="1"/>
      <c r="M17" s="17" t="s">
        <v>61</v>
      </c>
      <c r="N17" s="6" t="s">
        <v>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6" t="s">
        <v>62</v>
      </c>
      <c r="C18" s="8" t="s">
        <v>6</v>
      </c>
      <c r="D18" s="1"/>
      <c r="E18" s="16" t="s">
        <v>62</v>
      </c>
      <c r="F18" s="9">
        <v>24075</v>
      </c>
      <c r="G18" s="8" t="s">
        <v>6</v>
      </c>
      <c r="H18" s="1"/>
      <c r="I18" s="19" t="s">
        <v>63</v>
      </c>
      <c r="J18" s="1"/>
      <c r="K18" s="1"/>
      <c r="L18" s="1"/>
      <c r="M18" s="17" t="s">
        <v>64</v>
      </c>
      <c r="N18" s="6" t="s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6" t="s">
        <v>65</v>
      </c>
      <c r="C19" s="8" t="s">
        <v>6</v>
      </c>
      <c r="D19" s="1"/>
      <c r="E19" s="16" t="s">
        <v>65</v>
      </c>
      <c r="F19" s="9">
        <v>39269</v>
      </c>
      <c r="G19" s="8" t="s">
        <v>6</v>
      </c>
      <c r="H19" s="1"/>
      <c r="I19" s="19" t="s">
        <v>66</v>
      </c>
      <c r="J19" s="19"/>
      <c r="K19" s="1"/>
      <c r="L19" s="1"/>
      <c r="M19" s="17" t="s">
        <v>67</v>
      </c>
      <c r="N19" s="15" t="s">
        <v>21</v>
      </c>
      <c r="O19" s="1">
        <v>399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 t="s">
        <v>30</v>
      </c>
      <c r="B20" s="16" t="s">
        <v>68</v>
      </c>
      <c r="C20" s="8" t="s">
        <v>6</v>
      </c>
      <c r="D20" s="1"/>
      <c r="E20" s="16" t="s">
        <v>68</v>
      </c>
      <c r="F20" s="9">
        <v>4500</v>
      </c>
      <c r="G20" s="8" t="s">
        <v>6</v>
      </c>
      <c r="H20" s="1"/>
      <c r="I20" s="1" t="s">
        <v>69</v>
      </c>
      <c r="J20" s="19"/>
      <c r="K20" s="1"/>
      <c r="L20" s="1"/>
      <c r="M20" s="17" t="s">
        <v>70</v>
      </c>
      <c r="N20" s="15" t="s">
        <v>21</v>
      </c>
      <c r="O20" s="1">
        <v>399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 t="s">
        <v>26</v>
      </c>
      <c r="B21" s="18" t="s">
        <v>71</v>
      </c>
      <c r="C21" s="8" t="s">
        <v>6</v>
      </c>
      <c r="D21" s="1"/>
      <c r="E21" s="18" t="s">
        <v>71</v>
      </c>
      <c r="F21" s="20">
        <v>6741</v>
      </c>
      <c r="G21" s="8" t="s">
        <v>6</v>
      </c>
      <c r="H21" s="1"/>
      <c r="I21" s="1" t="s">
        <v>72</v>
      </c>
      <c r="J21" s="1"/>
      <c r="K21" s="1"/>
      <c r="L21" s="1"/>
      <c r="M21" s="17" t="s">
        <v>73</v>
      </c>
      <c r="N21" s="6" t="s">
        <v>17</v>
      </c>
      <c r="O21" s="1">
        <v>299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 t="s">
        <v>26</v>
      </c>
      <c r="B22" s="16" t="s">
        <v>74</v>
      </c>
      <c r="C22" s="8" t="s">
        <v>6</v>
      </c>
      <c r="D22" s="1"/>
      <c r="E22" s="16" t="s">
        <v>74</v>
      </c>
      <c r="F22" s="20">
        <v>1000</v>
      </c>
      <c r="G22" s="8" t="s">
        <v>6</v>
      </c>
      <c r="H22" s="1"/>
      <c r="I22" s="1" t="s">
        <v>75</v>
      </c>
      <c r="J22" s="1"/>
      <c r="K22" s="1"/>
      <c r="L22" s="1"/>
      <c r="M22" s="17" t="s">
        <v>76</v>
      </c>
      <c r="N22" s="15" t="s">
        <v>52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1" t="s">
        <v>26</v>
      </c>
      <c r="B23" s="16" t="s">
        <v>77</v>
      </c>
      <c r="C23" s="8" t="s">
        <v>6</v>
      </c>
      <c r="D23" s="1"/>
      <c r="E23" s="16" t="s">
        <v>77</v>
      </c>
      <c r="F23" s="20">
        <v>7600</v>
      </c>
      <c r="G23" s="8" t="s">
        <v>6</v>
      </c>
      <c r="H23" s="1"/>
      <c r="I23" s="1" t="s">
        <v>78</v>
      </c>
      <c r="J23" s="1"/>
      <c r="K23" s="1"/>
      <c r="L23" s="1"/>
      <c r="M23" s="17" t="s">
        <v>79</v>
      </c>
      <c r="N23" s="6" t="s">
        <v>80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1" t="s">
        <v>26</v>
      </c>
      <c r="B24" s="16" t="s">
        <v>81</v>
      </c>
      <c r="C24" s="8" t="s">
        <v>6</v>
      </c>
      <c r="D24" s="1"/>
      <c r="E24" s="16" t="s">
        <v>81</v>
      </c>
      <c r="F24" s="20">
        <v>12000</v>
      </c>
      <c r="G24" s="8" t="s">
        <v>6</v>
      </c>
      <c r="H24" s="1"/>
      <c r="I24" s="1" t="s">
        <v>82</v>
      </c>
      <c r="J24" s="1"/>
      <c r="K24" s="1"/>
      <c r="L24" s="1"/>
      <c r="M24" s="17" t="s">
        <v>83</v>
      </c>
      <c r="N24" s="6" t="s">
        <v>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1" t="s">
        <v>10</v>
      </c>
      <c r="B25" s="16" t="s">
        <v>84</v>
      </c>
      <c r="C25" s="8" t="s">
        <v>6</v>
      </c>
      <c r="D25" s="1"/>
      <c r="E25" s="16" t="s">
        <v>84</v>
      </c>
      <c r="F25" s="20">
        <v>9700</v>
      </c>
      <c r="G25" s="8" t="s">
        <v>6</v>
      </c>
      <c r="H25" s="1"/>
      <c r="I25" s="1" t="s">
        <v>85</v>
      </c>
      <c r="J25" s="1"/>
      <c r="K25" s="1"/>
      <c r="L25" s="1"/>
      <c r="M25" s="17" t="s">
        <v>86</v>
      </c>
      <c r="N25" s="6" t="s">
        <v>4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1" t="s">
        <v>10</v>
      </c>
      <c r="B26" s="16" t="s">
        <v>87</v>
      </c>
      <c r="C26" s="8" t="s">
        <v>6</v>
      </c>
      <c r="D26" s="1"/>
      <c r="E26" s="16" t="s">
        <v>87</v>
      </c>
      <c r="F26" s="20">
        <v>12500</v>
      </c>
      <c r="G26" s="8" t="s">
        <v>6</v>
      </c>
      <c r="H26" s="1"/>
      <c r="I26" s="1" t="s">
        <v>88</v>
      </c>
      <c r="J26" s="1"/>
      <c r="K26" s="1"/>
      <c r="L26" s="1"/>
      <c r="M26" s="1"/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 t="s">
        <v>10</v>
      </c>
      <c r="B27" s="16" t="s">
        <v>89</v>
      </c>
      <c r="C27" s="8" t="s">
        <v>6</v>
      </c>
      <c r="D27" s="1"/>
      <c r="E27" s="16" t="s">
        <v>89</v>
      </c>
      <c r="F27" s="20">
        <v>12500</v>
      </c>
      <c r="G27" s="8" t="s">
        <v>6</v>
      </c>
      <c r="H27" s="1"/>
      <c r="I27" s="1" t="s">
        <v>90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1"/>
      <c r="B28" s="7" t="s">
        <v>91</v>
      </c>
      <c r="C28" s="8" t="s">
        <v>6</v>
      </c>
      <c r="D28" s="1"/>
      <c r="E28" s="7" t="s">
        <v>91</v>
      </c>
      <c r="F28" s="9">
        <v>45</v>
      </c>
      <c r="G28" s="8" t="s">
        <v>6</v>
      </c>
      <c r="H28" s="1"/>
      <c r="I28" s="1" t="s">
        <v>92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1"/>
      <c r="B29" s="7" t="s">
        <v>93</v>
      </c>
      <c r="C29" s="8" t="s">
        <v>6</v>
      </c>
      <c r="D29" s="1"/>
      <c r="E29" s="7" t="s">
        <v>93</v>
      </c>
      <c r="F29" s="9">
        <v>3400</v>
      </c>
      <c r="G29" s="8" t="s">
        <v>6</v>
      </c>
      <c r="H29" s="1"/>
      <c r="I29" s="1" t="s">
        <v>94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14">
        <v>243171</v>
      </c>
      <c r="B30" s="7" t="s">
        <v>95</v>
      </c>
      <c r="C30" s="8" t="s">
        <v>6</v>
      </c>
      <c r="D30" s="1"/>
      <c r="E30" s="7" t="s">
        <v>95</v>
      </c>
      <c r="F30" s="9">
        <v>5750</v>
      </c>
      <c r="G30" s="8" t="s">
        <v>6</v>
      </c>
      <c r="H30" s="1"/>
      <c r="I30" s="1" t="s">
        <v>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2" x14ac:dyDescent="0.3">
      <c r="A31" s="14"/>
      <c r="B31" s="7" t="s">
        <v>96</v>
      </c>
      <c r="C31" s="8" t="s">
        <v>6</v>
      </c>
      <c r="D31" s="1"/>
      <c r="E31" s="7" t="s">
        <v>96</v>
      </c>
      <c r="F31" s="9">
        <v>26000</v>
      </c>
      <c r="G31" s="8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10">
        <v>243257</v>
      </c>
      <c r="B32" s="11" t="s">
        <v>97</v>
      </c>
      <c r="C32" s="12" t="s">
        <v>6</v>
      </c>
      <c r="D32" s="1"/>
      <c r="E32" s="11" t="s">
        <v>97</v>
      </c>
      <c r="F32" s="13">
        <v>10890</v>
      </c>
      <c r="G32" s="12" t="s">
        <v>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10">
        <v>243410</v>
      </c>
      <c r="B33" s="11" t="s">
        <v>98</v>
      </c>
      <c r="C33" s="12" t="s">
        <v>6</v>
      </c>
      <c r="D33" s="1"/>
      <c r="E33" s="11" t="s">
        <v>98</v>
      </c>
      <c r="F33" s="13">
        <v>3000</v>
      </c>
      <c r="G33" s="12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14">
        <v>243171</v>
      </c>
      <c r="B34" s="7" t="s">
        <v>99</v>
      </c>
      <c r="C34" s="8" t="s">
        <v>6</v>
      </c>
      <c r="D34" s="1"/>
      <c r="E34" s="7" t="s">
        <v>99</v>
      </c>
      <c r="F34" s="9">
        <v>4500</v>
      </c>
      <c r="G34" s="8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14"/>
      <c r="B35" s="7" t="s">
        <v>100</v>
      </c>
      <c r="C35" s="8" t="s">
        <v>6</v>
      </c>
      <c r="D35" s="1"/>
      <c r="E35" s="7" t="s">
        <v>100</v>
      </c>
      <c r="F35" s="9">
        <v>50000</v>
      </c>
      <c r="G35" s="8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14"/>
      <c r="B36" s="7" t="s">
        <v>101</v>
      </c>
      <c r="C36" s="8" t="s">
        <v>6</v>
      </c>
      <c r="D36" s="1"/>
      <c r="E36" s="7" t="s">
        <v>101</v>
      </c>
      <c r="F36" s="9">
        <v>10000</v>
      </c>
      <c r="G36" s="8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7" t="s">
        <v>102</v>
      </c>
      <c r="C37" s="8" t="s">
        <v>6</v>
      </c>
      <c r="D37" s="1"/>
      <c r="E37" s="7" t="s">
        <v>102</v>
      </c>
      <c r="F37" s="9">
        <v>3400</v>
      </c>
      <c r="G37" s="8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7" t="s">
        <v>103</v>
      </c>
      <c r="C38" s="8" t="s">
        <v>6</v>
      </c>
      <c r="D38" s="1"/>
      <c r="E38" s="7" t="s">
        <v>103</v>
      </c>
      <c r="F38" s="9">
        <v>5120</v>
      </c>
      <c r="G38" s="8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7" t="s">
        <v>104</v>
      </c>
      <c r="C39" s="8" t="s">
        <v>6</v>
      </c>
      <c r="D39" s="1"/>
      <c r="E39" s="7" t="s">
        <v>104</v>
      </c>
      <c r="F39" s="9">
        <v>7900</v>
      </c>
      <c r="G39" s="8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7" t="s">
        <v>105</v>
      </c>
      <c r="C40" s="8" t="s">
        <v>106</v>
      </c>
      <c r="D40" s="1"/>
      <c r="E40" s="7" t="s">
        <v>105</v>
      </c>
      <c r="F40" s="9">
        <v>1750</v>
      </c>
      <c r="G40" s="8" t="s">
        <v>106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6.8" x14ac:dyDescent="0.3">
      <c r="A41" s="1"/>
      <c r="B41" s="7" t="s">
        <v>107</v>
      </c>
      <c r="C41" s="8" t="s">
        <v>108</v>
      </c>
      <c r="D41" s="1"/>
      <c r="E41" s="7" t="s">
        <v>107</v>
      </c>
      <c r="F41" s="9">
        <v>3785</v>
      </c>
      <c r="G41" s="8" t="s">
        <v>108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7" t="s">
        <v>109</v>
      </c>
      <c r="C42" s="8" t="s">
        <v>6</v>
      </c>
      <c r="D42" s="1"/>
      <c r="E42" s="7" t="s">
        <v>109</v>
      </c>
      <c r="F42" s="9">
        <v>860</v>
      </c>
      <c r="G42" s="8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7" t="s">
        <v>110</v>
      </c>
      <c r="C43" s="8" t="s">
        <v>6</v>
      </c>
      <c r="D43" s="1"/>
      <c r="E43" s="7" t="s">
        <v>110</v>
      </c>
      <c r="F43" s="9">
        <v>960</v>
      </c>
      <c r="G43" s="8" t="s">
        <v>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7" t="s">
        <v>111</v>
      </c>
      <c r="C44" s="8" t="s">
        <v>6</v>
      </c>
      <c r="D44" s="1"/>
      <c r="E44" s="7" t="s">
        <v>111</v>
      </c>
      <c r="F44" s="9">
        <v>360</v>
      </c>
      <c r="G44" s="8" t="s">
        <v>6</v>
      </c>
      <c r="H44" s="1" t="s">
        <v>112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7" t="s">
        <v>113</v>
      </c>
      <c r="C45" s="8" t="s">
        <v>6</v>
      </c>
      <c r="D45" s="1"/>
      <c r="E45" s="7" t="s">
        <v>113</v>
      </c>
      <c r="F45" s="9">
        <v>1890</v>
      </c>
      <c r="G45" s="8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7" t="s">
        <v>114</v>
      </c>
      <c r="C46" s="8" t="s">
        <v>106</v>
      </c>
      <c r="D46" s="1"/>
      <c r="E46" s="7" t="s">
        <v>114</v>
      </c>
      <c r="F46" s="9">
        <v>3300</v>
      </c>
      <c r="G46" s="8" t="s">
        <v>106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7" t="s">
        <v>115</v>
      </c>
      <c r="C47" s="8" t="s">
        <v>106</v>
      </c>
      <c r="D47" s="1"/>
      <c r="E47" s="7" t="s">
        <v>115</v>
      </c>
      <c r="F47" s="9">
        <v>1800</v>
      </c>
      <c r="G47" s="8" t="s">
        <v>106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7" t="s">
        <v>116</v>
      </c>
      <c r="C48" s="8" t="s">
        <v>106</v>
      </c>
      <c r="D48" s="1"/>
      <c r="E48" s="7" t="s">
        <v>116</v>
      </c>
      <c r="F48" s="9">
        <v>2630</v>
      </c>
      <c r="G48" s="8" t="s">
        <v>106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7" t="s">
        <v>117</v>
      </c>
      <c r="C49" s="8" t="s">
        <v>108</v>
      </c>
      <c r="D49" s="1"/>
      <c r="E49" s="7" t="s">
        <v>117</v>
      </c>
      <c r="F49" s="9">
        <v>960</v>
      </c>
      <c r="G49" s="8" t="s">
        <v>118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7" t="s">
        <v>119</v>
      </c>
      <c r="C50" s="8" t="s">
        <v>118</v>
      </c>
      <c r="D50" s="1"/>
      <c r="E50" s="7" t="s">
        <v>119</v>
      </c>
      <c r="F50" s="9">
        <v>50</v>
      </c>
      <c r="G50" s="8" t="s">
        <v>118</v>
      </c>
      <c r="H50" s="1" t="s">
        <v>120</v>
      </c>
      <c r="I50" s="21" t="s">
        <v>121</v>
      </c>
      <c r="J50" s="21"/>
      <c r="K50" s="22">
        <v>1300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7" t="s">
        <v>122</v>
      </c>
      <c r="C51" s="8" t="s">
        <v>118</v>
      </c>
      <c r="D51" s="1"/>
      <c r="E51" s="7" t="s">
        <v>122</v>
      </c>
      <c r="F51" s="9">
        <v>50</v>
      </c>
      <c r="G51" s="8" t="s">
        <v>118</v>
      </c>
      <c r="H51" s="1" t="s">
        <v>123</v>
      </c>
      <c r="I51" s="21" t="s">
        <v>124</v>
      </c>
      <c r="J51" s="21"/>
      <c r="K51" s="22">
        <v>1000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7" t="s">
        <v>125</v>
      </c>
      <c r="C52" s="8" t="s">
        <v>6</v>
      </c>
      <c r="D52" s="1"/>
      <c r="E52" s="7" t="s">
        <v>125</v>
      </c>
      <c r="F52" s="9">
        <v>60</v>
      </c>
      <c r="G52" s="8" t="s">
        <v>6</v>
      </c>
      <c r="H52" s="1"/>
      <c r="I52" s="21" t="s">
        <v>126</v>
      </c>
      <c r="J52" s="21"/>
      <c r="K52" s="22">
        <v>1500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7" t="s">
        <v>127</v>
      </c>
      <c r="C53" s="8" t="s">
        <v>128</v>
      </c>
      <c r="D53" s="1"/>
      <c r="E53" s="7" t="s">
        <v>127</v>
      </c>
      <c r="F53" s="9">
        <v>1200</v>
      </c>
      <c r="G53" s="8" t="s">
        <v>128</v>
      </c>
      <c r="H53" s="1"/>
      <c r="I53" s="21" t="s">
        <v>129</v>
      </c>
      <c r="J53" s="21"/>
      <c r="K53" s="22">
        <v>2000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7" t="s">
        <v>130</v>
      </c>
      <c r="C54" s="8" t="s">
        <v>128</v>
      </c>
      <c r="D54" s="1"/>
      <c r="E54" s="7" t="s">
        <v>130</v>
      </c>
      <c r="F54" s="9">
        <v>8500</v>
      </c>
      <c r="G54" s="8" t="s">
        <v>128</v>
      </c>
      <c r="H54" s="1"/>
      <c r="I54" s="16" t="s">
        <v>131</v>
      </c>
      <c r="J54" s="16"/>
      <c r="K54" s="9">
        <v>150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7" t="s">
        <v>132</v>
      </c>
      <c r="C55" s="8" t="s">
        <v>6</v>
      </c>
      <c r="D55" s="1"/>
      <c r="E55" s="7" t="s">
        <v>132</v>
      </c>
      <c r="F55" s="9">
        <v>1050</v>
      </c>
      <c r="G55" s="8" t="s">
        <v>6</v>
      </c>
      <c r="H55" s="1"/>
      <c r="I55" s="16" t="s">
        <v>133</v>
      </c>
      <c r="J55" s="16"/>
      <c r="K55" s="9">
        <v>500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23" t="s">
        <v>134</v>
      </c>
      <c r="C56" s="24" t="s">
        <v>108</v>
      </c>
      <c r="D56" s="25"/>
      <c r="E56" s="23" t="s">
        <v>134</v>
      </c>
      <c r="F56" s="26">
        <v>570</v>
      </c>
      <c r="G56" s="24" t="s">
        <v>108</v>
      </c>
      <c r="H56" s="1"/>
      <c r="I56" s="27" t="s">
        <v>135</v>
      </c>
      <c r="J56" s="27"/>
      <c r="K56" s="28">
        <v>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6" t="s">
        <v>136</v>
      </c>
      <c r="C57" s="8" t="s">
        <v>137</v>
      </c>
      <c r="D57" s="1"/>
      <c r="E57" s="16" t="s">
        <v>136</v>
      </c>
      <c r="F57" s="9">
        <v>1200</v>
      </c>
      <c r="G57" s="8" t="s">
        <v>137</v>
      </c>
      <c r="H57" s="1"/>
      <c r="I57" s="29" t="s">
        <v>138</v>
      </c>
      <c r="J57" s="29"/>
      <c r="K57" s="30">
        <v>7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6" t="s">
        <v>131</v>
      </c>
      <c r="C58" s="8" t="s">
        <v>137</v>
      </c>
      <c r="D58" s="1"/>
      <c r="E58" s="16" t="s">
        <v>131</v>
      </c>
      <c r="F58" s="9">
        <v>150</v>
      </c>
      <c r="G58" s="8" t="s">
        <v>137</v>
      </c>
      <c r="H58" s="1"/>
      <c r="I58" s="29" t="s">
        <v>139</v>
      </c>
      <c r="J58" s="29"/>
      <c r="K58" s="30">
        <v>11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6" t="s">
        <v>140</v>
      </c>
      <c r="C59" s="8" t="s">
        <v>137</v>
      </c>
      <c r="D59" s="1"/>
      <c r="E59" s="16" t="s">
        <v>140</v>
      </c>
      <c r="F59" s="31">
        <v>1500</v>
      </c>
      <c r="G59" s="8" t="s">
        <v>137</v>
      </c>
      <c r="H59" s="1"/>
      <c r="I59" s="32" t="s">
        <v>141</v>
      </c>
      <c r="J59" s="32"/>
      <c r="K59" s="33">
        <v>70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6" t="s">
        <v>142</v>
      </c>
      <c r="C60" s="8" t="s">
        <v>137</v>
      </c>
      <c r="D60" s="1"/>
      <c r="E60" s="16" t="s">
        <v>142</v>
      </c>
      <c r="F60" s="9">
        <v>1200</v>
      </c>
      <c r="G60" s="8" t="s">
        <v>137</v>
      </c>
      <c r="H60" s="1"/>
      <c r="I60" s="32" t="s">
        <v>143</v>
      </c>
      <c r="J60" s="32"/>
      <c r="K60" s="33">
        <v>400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6" t="s">
        <v>144</v>
      </c>
      <c r="C61" s="8" t="s">
        <v>137</v>
      </c>
      <c r="D61" s="1"/>
      <c r="E61" s="16" t="s">
        <v>144</v>
      </c>
      <c r="F61" s="9">
        <v>1500</v>
      </c>
      <c r="G61" s="8" t="s">
        <v>137</v>
      </c>
      <c r="H61" s="1"/>
      <c r="I61" s="32" t="s">
        <v>145</v>
      </c>
      <c r="J61" s="32"/>
      <c r="K61" s="33">
        <v>14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6" t="s">
        <v>133</v>
      </c>
      <c r="C62" s="8" t="s">
        <v>137</v>
      </c>
      <c r="D62" s="1"/>
      <c r="E62" s="16" t="s">
        <v>133</v>
      </c>
      <c r="F62" s="9">
        <v>500</v>
      </c>
      <c r="G62" s="8" t="s">
        <v>137</v>
      </c>
      <c r="H62" s="1"/>
      <c r="I62" s="32" t="s">
        <v>146</v>
      </c>
      <c r="J62" s="32"/>
      <c r="K62" s="33">
        <v>60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6" t="s">
        <v>147</v>
      </c>
      <c r="C63" s="8" t="s">
        <v>137</v>
      </c>
      <c r="D63" s="1"/>
      <c r="E63" s="16" t="s">
        <v>147</v>
      </c>
      <c r="F63" s="9">
        <v>1500</v>
      </c>
      <c r="G63" s="8" t="s">
        <v>137</v>
      </c>
      <c r="H63" s="1"/>
      <c r="I63" s="32" t="s">
        <v>148</v>
      </c>
      <c r="J63" s="34"/>
      <c r="K63" s="33">
        <v>70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6" t="s">
        <v>149</v>
      </c>
      <c r="C64" s="8" t="s">
        <v>6</v>
      </c>
      <c r="D64" s="1"/>
      <c r="E64" s="16" t="s">
        <v>149</v>
      </c>
      <c r="F64" s="9">
        <v>21000</v>
      </c>
      <c r="G64" s="8" t="s">
        <v>6</v>
      </c>
      <c r="H64" s="1"/>
      <c r="I64" s="32" t="s">
        <v>150</v>
      </c>
      <c r="J64" s="34"/>
      <c r="K64" s="35">
        <v>1000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29" t="s">
        <v>151</v>
      </c>
      <c r="C65" s="36" t="s">
        <v>6</v>
      </c>
      <c r="D65" s="1"/>
      <c r="E65" s="29" t="s">
        <v>151</v>
      </c>
      <c r="F65" s="30">
        <v>28620</v>
      </c>
      <c r="G65" s="36" t="s">
        <v>6</v>
      </c>
      <c r="H65" s="1"/>
      <c r="I65" s="32" t="s">
        <v>152</v>
      </c>
      <c r="J65" s="34"/>
      <c r="K65" s="33">
        <v>1500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37" t="s">
        <v>153</v>
      </c>
      <c r="C66" s="2" t="s">
        <v>6</v>
      </c>
      <c r="D66" s="1"/>
      <c r="E66" s="37" t="s">
        <v>153</v>
      </c>
      <c r="F66" s="30">
        <v>16620</v>
      </c>
      <c r="G66" s="2" t="s">
        <v>6</v>
      </c>
      <c r="H66" s="1"/>
      <c r="I66" s="32" t="s">
        <v>154</v>
      </c>
      <c r="J66" s="34"/>
      <c r="K66" s="35">
        <v>1000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37" t="s">
        <v>155</v>
      </c>
      <c r="C67" s="2" t="s">
        <v>156</v>
      </c>
      <c r="D67" s="1"/>
      <c r="E67" s="37" t="s">
        <v>155</v>
      </c>
      <c r="F67" s="30">
        <v>2404</v>
      </c>
      <c r="G67" s="2" t="s">
        <v>156</v>
      </c>
      <c r="H67" s="1"/>
      <c r="I67" s="32" t="s">
        <v>157</v>
      </c>
      <c r="J67" s="34"/>
      <c r="K67" s="35">
        <v>1500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37" t="s">
        <v>158</v>
      </c>
      <c r="C68" s="2" t="s">
        <v>156</v>
      </c>
      <c r="D68" s="1"/>
      <c r="E68" s="37" t="s">
        <v>158</v>
      </c>
      <c r="F68" s="30">
        <v>220</v>
      </c>
      <c r="G68" s="2" t="s">
        <v>156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37" t="s">
        <v>159</v>
      </c>
      <c r="C69" s="2" t="s">
        <v>160</v>
      </c>
      <c r="D69" s="1"/>
      <c r="E69" s="37" t="s">
        <v>159</v>
      </c>
      <c r="F69" s="30">
        <v>180</v>
      </c>
      <c r="G69" s="2" t="s">
        <v>160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37" t="s">
        <v>161</v>
      </c>
      <c r="C70" s="2" t="s">
        <v>160</v>
      </c>
      <c r="D70" s="1"/>
      <c r="E70" s="37" t="s">
        <v>161</v>
      </c>
      <c r="F70" s="30">
        <v>180</v>
      </c>
      <c r="G70" s="2" t="s">
        <v>160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37" t="s">
        <v>162</v>
      </c>
      <c r="C71" s="2" t="s">
        <v>160</v>
      </c>
      <c r="D71" s="1"/>
      <c r="E71" s="37" t="s">
        <v>162</v>
      </c>
      <c r="F71" s="30">
        <v>180</v>
      </c>
      <c r="G71" s="2" t="s">
        <v>160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37" t="s">
        <v>163</v>
      </c>
      <c r="C72" s="2" t="s">
        <v>160</v>
      </c>
      <c r="D72" s="1"/>
      <c r="E72" s="37" t="s">
        <v>163</v>
      </c>
      <c r="F72" s="30">
        <v>180</v>
      </c>
      <c r="G72" s="2" t="s">
        <v>160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37" t="s">
        <v>164</v>
      </c>
      <c r="C73" s="2" t="s">
        <v>160</v>
      </c>
      <c r="D73" s="1"/>
      <c r="E73" s="37" t="s">
        <v>164</v>
      </c>
      <c r="F73" s="30">
        <v>180</v>
      </c>
      <c r="G73" s="2" t="s">
        <v>160</v>
      </c>
      <c r="H73" s="1"/>
      <c r="I73" s="29" t="s">
        <v>165</v>
      </c>
      <c r="J73" s="29"/>
      <c r="K73" s="30">
        <v>3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37" t="s">
        <v>166</v>
      </c>
      <c r="C74" s="2" t="s">
        <v>160</v>
      </c>
      <c r="D74" s="1"/>
      <c r="E74" s="37" t="s">
        <v>166</v>
      </c>
      <c r="F74" s="30">
        <v>180</v>
      </c>
      <c r="G74" s="2" t="s">
        <v>160</v>
      </c>
      <c r="H74" s="1"/>
      <c r="I74" s="29" t="s">
        <v>167</v>
      </c>
      <c r="J74" s="29"/>
      <c r="K74" s="30">
        <v>11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37" t="s">
        <v>168</v>
      </c>
      <c r="C75" s="2" t="s">
        <v>160</v>
      </c>
      <c r="D75" s="1"/>
      <c r="E75" s="37" t="s">
        <v>168</v>
      </c>
      <c r="F75" s="30">
        <v>180</v>
      </c>
      <c r="G75" s="2" t="s">
        <v>160</v>
      </c>
      <c r="H75" s="1"/>
      <c r="I75" s="29" t="s">
        <v>169</v>
      </c>
      <c r="J75" s="29"/>
      <c r="K75" s="30">
        <v>15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37" t="s">
        <v>170</v>
      </c>
      <c r="C76" s="2" t="s">
        <v>160</v>
      </c>
      <c r="D76" s="1"/>
      <c r="E76" s="37" t="s">
        <v>170</v>
      </c>
      <c r="F76" s="30">
        <v>180</v>
      </c>
      <c r="G76" s="2" t="s">
        <v>160</v>
      </c>
      <c r="H76" s="1"/>
      <c r="I76" s="29" t="s">
        <v>171</v>
      </c>
      <c r="J76" s="29"/>
      <c r="K76" s="30">
        <v>19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37" t="s">
        <v>172</v>
      </c>
      <c r="C77" s="2" t="s">
        <v>160</v>
      </c>
      <c r="D77" s="1"/>
      <c r="E77" s="37" t="s">
        <v>172</v>
      </c>
      <c r="F77" s="30">
        <v>84</v>
      </c>
      <c r="G77" s="2" t="s">
        <v>160</v>
      </c>
      <c r="H77" s="1"/>
      <c r="I77" s="29" t="s">
        <v>173</v>
      </c>
      <c r="J77" s="29"/>
      <c r="K77" s="30">
        <v>25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37" t="s">
        <v>174</v>
      </c>
      <c r="C78" s="2" t="s">
        <v>160</v>
      </c>
      <c r="D78" s="1"/>
      <c r="E78" s="37" t="s">
        <v>174</v>
      </c>
      <c r="F78" s="30">
        <v>52</v>
      </c>
      <c r="G78" s="2" t="s">
        <v>160</v>
      </c>
      <c r="H78" s="1"/>
      <c r="I78" s="27" t="s">
        <v>175</v>
      </c>
      <c r="J78" s="27"/>
      <c r="K78" s="28">
        <v>3.5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37" t="s">
        <v>176</v>
      </c>
      <c r="C79" s="2" t="s">
        <v>160</v>
      </c>
      <c r="D79" s="1"/>
      <c r="E79" s="37" t="s">
        <v>176</v>
      </c>
      <c r="F79" s="30">
        <v>52</v>
      </c>
      <c r="G79" s="2" t="s">
        <v>160</v>
      </c>
      <c r="H79" s="1"/>
      <c r="I79" s="27" t="s">
        <v>177</v>
      </c>
      <c r="J79" s="27"/>
      <c r="K79" s="28">
        <v>17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37" t="s">
        <v>178</v>
      </c>
      <c r="C80" s="2" t="s">
        <v>128</v>
      </c>
      <c r="D80" s="1"/>
      <c r="E80" s="37" t="s">
        <v>178</v>
      </c>
      <c r="F80" s="30">
        <v>1500</v>
      </c>
      <c r="G80" s="2" t="s">
        <v>128</v>
      </c>
      <c r="H80" s="1"/>
      <c r="I80" s="27" t="s">
        <v>179</v>
      </c>
      <c r="J80" s="27"/>
      <c r="K80" s="28">
        <v>19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37" t="s">
        <v>180</v>
      </c>
      <c r="C81" s="2" t="s">
        <v>6</v>
      </c>
      <c r="D81" s="1"/>
      <c r="E81" s="37" t="s">
        <v>180</v>
      </c>
      <c r="F81" s="30">
        <v>80</v>
      </c>
      <c r="G81" s="2" t="s">
        <v>6</v>
      </c>
      <c r="H81" s="1"/>
      <c r="I81" s="29" t="s">
        <v>181</v>
      </c>
      <c r="J81" s="29"/>
      <c r="K81" s="30">
        <v>14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37" t="s">
        <v>182</v>
      </c>
      <c r="C82" s="2" t="s">
        <v>6</v>
      </c>
      <c r="D82" s="1"/>
      <c r="E82" s="37" t="s">
        <v>182</v>
      </c>
      <c r="F82" s="30">
        <v>80</v>
      </c>
      <c r="G82" s="2" t="s">
        <v>6</v>
      </c>
      <c r="H82" s="1"/>
      <c r="I82" s="29" t="s">
        <v>183</v>
      </c>
      <c r="J82" s="29"/>
      <c r="K82" s="30">
        <v>17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37" t="s">
        <v>184</v>
      </c>
      <c r="C83" s="2" t="s">
        <v>6</v>
      </c>
      <c r="D83" s="1"/>
      <c r="E83" s="37" t="s">
        <v>184</v>
      </c>
      <c r="F83" s="30">
        <v>25500</v>
      </c>
      <c r="G83" s="2" t="s">
        <v>6</v>
      </c>
      <c r="H83" s="1"/>
      <c r="I83" s="29" t="s">
        <v>185</v>
      </c>
      <c r="J83" s="29"/>
      <c r="K83" s="30">
        <v>23.5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37" t="s">
        <v>186</v>
      </c>
      <c r="C84" s="2" t="s">
        <v>6</v>
      </c>
      <c r="D84" s="1"/>
      <c r="E84" s="37" t="s">
        <v>186</v>
      </c>
      <c r="F84" s="30">
        <v>37500</v>
      </c>
      <c r="G84" s="2" t="s">
        <v>6</v>
      </c>
      <c r="H84" s="1"/>
      <c r="I84" s="32" t="s">
        <v>187</v>
      </c>
      <c r="J84" s="32"/>
      <c r="K84" s="33">
        <v>135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37" t="s">
        <v>188</v>
      </c>
      <c r="C85" s="2" t="s">
        <v>6</v>
      </c>
      <c r="D85" s="1"/>
      <c r="E85" s="37" t="s">
        <v>188</v>
      </c>
      <c r="F85" s="30">
        <v>64000</v>
      </c>
      <c r="G85" s="2" t="s">
        <v>6</v>
      </c>
      <c r="H85" s="1"/>
      <c r="I85" s="32" t="s">
        <v>189</v>
      </c>
      <c r="J85" s="32"/>
      <c r="K85" s="33">
        <v>800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37" t="s">
        <v>190</v>
      </c>
      <c r="C86" s="2" t="s">
        <v>6</v>
      </c>
      <c r="D86" s="1"/>
      <c r="E86" s="37" t="s">
        <v>190</v>
      </c>
      <c r="F86" s="30">
        <v>75000</v>
      </c>
      <c r="G86" s="2" t="s">
        <v>6</v>
      </c>
      <c r="H86" s="1"/>
      <c r="I86" s="32" t="s">
        <v>191</v>
      </c>
      <c r="J86" s="32"/>
      <c r="K86" s="33">
        <v>23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37" t="s">
        <v>192</v>
      </c>
      <c r="C87" s="2" t="s">
        <v>6</v>
      </c>
      <c r="D87" s="1"/>
      <c r="E87" s="37" t="s">
        <v>192</v>
      </c>
      <c r="F87" s="30">
        <v>162800</v>
      </c>
      <c r="G87" s="2" t="s">
        <v>6</v>
      </c>
      <c r="H87" s="1"/>
      <c r="I87" s="32" t="s">
        <v>193</v>
      </c>
      <c r="J87" s="32"/>
      <c r="K87" s="33">
        <v>120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37" t="s">
        <v>194</v>
      </c>
      <c r="C88" s="2" t="s">
        <v>6</v>
      </c>
      <c r="D88" s="1"/>
      <c r="E88" s="37" t="s">
        <v>194</v>
      </c>
      <c r="F88" s="30">
        <v>3713</v>
      </c>
      <c r="G88" s="2" t="s">
        <v>6</v>
      </c>
      <c r="H88" s="1"/>
      <c r="I88" s="32" t="s">
        <v>195</v>
      </c>
      <c r="J88" s="32"/>
      <c r="K88" s="33">
        <v>135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37" t="s">
        <v>196</v>
      </c>
      <c r="C89" s="2" t="s">
        <v>6</v>
      </c>
      <c r="D89" s="1"/>
      <c r="E89" s="37" t="s">
        <v>196</v>
      </c>
      <c r="F89" s="30">
        <v>1871</v>
      </c>
      <c r="G89" s="2" t="s">
        <v>6</v>
      </c>
      <c r="H89" s="1"/>
      <c r="I89" s="32" t="s">
        <v>197</v>
      </c>
      <c r="J89" s="32"/>
      <c r="K89" s="33">
        <v>1070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37" t="s">
        <v>198</v>
      </c>
      <c r="C90" s="2" t="s">
        <v>6</v>
      </c>
      <c r="D90" s="1"/>
      <c r="E90" s="37" t="s">
        <v>198</v>
      </c>
      <c r="F90" s="30">
        <v>30000</v>
      </c>
      <c r="G90" s="2" t="s">
        <v>6</v>
      </c>
      <c r="H90" s="1"/>
      <c r="I90" s="32" t="s">
        <v>199</v>
      </c>
      <c r="J90" s="32"/>
      <c r="K90" s="33">
        <v>40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37" t="s">
        <v>200</v>
      </c>
      <c r="C91" s="2" t="s">
        <v>6</v>
      </c>
      <c r="D91" s="1"/>
      <c r="E91" s="37" t="s">
        <v>200</v>
      </c>
      <c r="F91" s="30">
        <v>50000</v>
      </c>
      <c r="G91" s="2" t="s">
        <v>6</v>
      </c>
      <c r="H91" s="1"/>
      <c r="I91" s="32" t="s">
        <v>201</v>
      </c>
      <c r="J91" s="32"/>
      <c r="K91" s="33">
        <v>2500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37" t="s">
        <v>202</v>
      </c>
      <c r="C92" s="2" t="s">
        <v>6</v>
      </c>
      <c r="D92" s="1"/>
      <c r="E92" s="37" t="s">
        <v>202</v>
      </c>
      <c r="F92" s="30">
        <v>12500</v>
      </c>
      <c r="G92" s="2" t="s">
        <v>6</v>
      </c>
      <c r="H92" s="1"/>
      <c r="I92" s="32" t="s">
        <v>203</v>
      </c>
      <c r="J92" s="32"/>
      <c r="K92" s="33">
        <v>2000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37" t="s">
        <v>204</v>
      </c>
      <c r="C93" s="2" t="s">
        <v>6</v>
      </c>
      <c r="D93" s="1"/>
      <c r="E93" s="37" t="s">
        <v>204</v>
      </c>
      <c r="F93" s="30">
        <v>1000</v>
      </c>
      <c r="G93" s="2" t="s">
        <v>6</v>
      </c>
      <c r="H93" s="1"/>
      <c r="I93" s="32" t="s">
        <v>205</v>
      </c>
      <c r="J93" s="32"/>
      <c r="K93" s="33">
        <v>535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37" t="s">
        <v>206</v>
      </c>
      <c r="C94" s="2" t="s">
        <v>6</v>
      </c>
      <c r="D94" s="1"/>
      <c r="E94" s="37" t="s">
        <v>206</v>
      </c>
      <c r="F94" s="30">
        <v>1500</v>
      </c>
      <c r="G94" s="2" t="s">
        <v>6</v>
      </c>
      <c r="H94" s="1"/>
      <c r="I94" s="32" t="s">
        <v>207</v>
      </c>
      <c r="J94" s="32"/>
      <c r="K94" s="33">
        <v>2500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37" t="s">
        <v>208</v>
      </c>
      <c r="C95" s="2" t="s">
        <v>6</v>
      </c>
      <c r="D95" s="1"/>
      <c r="E95" s="37" t="s">
        <v>208</v>
      </c>
      <c r="F95" s="30">
        <v>914</v>
      </c>
      <c r="G95" s="2" t="s">
        <v>6</v>
      </c>
      <c r="H95" s="1"/>
      <c r="I95" s="38" t="s">
        <v>209</v>
      </c>
      <c r="J95" s="38"/>
      <c r="K95" s="39">
        <v>2500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37" t="s">
        <v>210</v>
      </c>
      <c r="C96" s="2" t="s">
        <v>6</v>
      </c>
      <c r="D96" s="1"/>
      <c r="E96" s="37" t="s">
        <v>210</v>
      </c>
      <c r="F96" s="30">
        <v>1442</v>
      </c>
      <c r="G96" s="2" t="s">
        <v>6</v>
      </c>
      <c r="H96" s="1"/>
      <c r="I96" s="38" t="s">
        <v>211</v>
      </c>
      <c r="J96" s="38"/>
      <c r="K96" s="39">
        <v>3000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37" t="s">
        <v>212</v>
      </c>
      <c r="C97" s="2" t="s">
        <v>6</v>
      </c>
      <c r="D97" s="1"/>
      <c r="E97" s="37" t="s">
        <v>212</v>
      </c>
      <c r="F97" s="30">
        <v>1914</v>
      </c>
      <c r="G97" s="2" t="s">
        <v>6</v>
      </c>
      <c r="H97" s="1"/>
      <c r="I97" s="38" t="s">
        <v>213</v>
      </c>
      <c r="J97" s="38"/>
      <c r="K97" s="39">
        <v>3500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37" t="s">
        <v>214</v>
      </c>
      <c r="C98" s="2" t="s">
        <v>6</v>
      </c>
      <c r="D98" s="1"/>
      <c r="E98" s="37" t="s">
        <v>214</v>
      </c>
      <c r="F98" s="30">
        <v>2770</v>
      </c>
      <c r="G98" s="2" t="s">
        <v>6</v>
      </c>
      <c r="H98" s="1"/>
      <c r="I98" s="32" t="s">
        <v>215</v>
      </c>
      <c r="J98" s="32"/>
      <c r="K98" s="33">
        <v>1500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37" t="s">
        <v>216</v>
      </c>
      <c r="C99" s="2" t="s">
        <v>6</v>
      </c>
      <c r="D99" s="1"/>
      <c r="E99" s="37" t="s">
        <v>216</v>
      </c>
      <c r="F99" s="30">
        <v>210</v>
      </c>
      <c r="G99" s="2" t="s">
        <v>6</v>
      </c>
      <c r="H99" s="1"/>
      <c r="I99" s="32" t="s">
        <v>217</v>
      </c>
      <c r="J99" s="32"/>
      <c r="K99" s="33">
        <v>2500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37" t="s">
        <v>218</v>
      </c>
      <c r="C100" s="2" t="s">
        <v>6</v>
      </c>
      <c r="D100" s="1"/>
      <c r="E100" s="37" t="s">
        <v>218</v>
      </c>
      <c r="F100" s="30">
        <v>290</v>
      </c>
      <c r="G100" s="2" t="s">
        <v>6</v>
      </c>
      <c r="H100" s="1"/>
      <c r="I100" s="32" t="s">
        <v>219</v>
      </c>
      <c r="J100" s="32"/>
      <c r="K100" s="33">
        <v>3000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37" t="s">
        <v>220</v>
      </c>
      <c r="C101" s="2" t="s">
        <v>6</v>
      </c>
      <c r="D101" s="1"/>
      <c r="E101" s="37" t="s">
        <v>220</v>
      </c>
      <c r="F101" s="30">
        <v>480</v>
      </c>
      <c r="G101" s="2" t="s">
        <v>6</v>
      </c>
      <c r="H101" s="1"/>
      <c r="I101" s="32" t="s">
        <v>221</v>
      </c>
      <c r="J101" s="34"/>
      <c r="K101" s="33">
        <v>15000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37" t="s">
        <v>222</v>
      </c>
      <c r="C102" s="2" t="s">
        <v>6</v>
      </c>
      <c r="D102" s="1"/>
      <c r="E102" s="37" t="s">
        <v>222</v>
      </c>
      <c r="F102" s="30">
        <v>1100</v>
      </c>
      <c r="G102" s="2" t="s">
        <v>6</v>
      </c>
      <c r="H102" s="1"/>
      <c r="I102" s="16" t="s">
        <v>140</v>
      </c>
      <c r="J102" s="40"/>
      <c r="K102" s="9">
        <v>200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41" t="s">
        <v>223</v>
      </c>
      <c r="C103" s="2" t="s">
        <v>6</v>
      </c>
      <c r="D103" s="1"/>
      <c r="E103" s="41" t="s">
        <v>223</v>
      </c>
      <c r="F103" s="39">
        <v>1500</v>
      </c>
      <c r="G103" s="2" t="s">
        <v>6</v>
      </c>
      <c r="H103" s="1"/>
      <c r="I103" s="16" t="s">
        <v>142</v>
      </c>
      <c r="J103" s="40"/>
      <c r="K103" s="9">
        <v>1200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41" t="s">
        <v>224</v>
      </c>
      <c r="C104" s="2" t="s">
        <v>6</v>
      </c>
      <c r="D104" s="1"/>
      <c r="E104" s="41" t="s">
        <v>224</v>
      </c>
      <c r="F104" s="39">
        <v>550</v>
      </c>
      <c r="G104" s="2" t="s">
        <v>6</v>
      </c>
      <c r="H104" s="1"/>
      <c r="I104" s="16" t="s">
        <v>144</v>
      </c>
      <c r="J104" s="40"/>
      <c r="K104" s="9">
        <v>1500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41" t="s">
        <v>225</v>
      </c>
      <c r="C105" s="2" t="s">
        <v>6</v>
      </c>
      <c r="D105" s="1"/>
      <c r="E105" s="41" t="s">
        <v>225</v>
      </c>
      <c r="F105" s="39">
        <v>1400</v>
      </c>
      <c r="G105" s="2" t="s">
        <v>6</v>
      </c>
      <c r="H105" s="1"/>
      <c r="I105" s="16" t="s">
        <v>147</v>
      </c>
      <c r="J105" s="40"/>
      <c r="K105" s="9">
        <v>1500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41" t="s">
        <v>226</v>
      </c>
      <c r="C106" s="2" t="s">
        <v>6</v>
      </c>
      <c r="D106" s="1"/>
      <c r="E106" s="41" t="s">
        <v>226</v>
      </c>
      <c r="F106" s="39">
        <v>1700</v>
      </c>
      <c r="G106" s="2" t="s">
        <v>6</v>
      </c>
      <c r="H106" s="1"/>
      <c r="I106" s="1" t="s">
        <v>136</v>
      </c>
      <c r="J106" s="1"/>
      <c r="K106" s="1">
        <v>1200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8" x14ac:dyDescent="0.3">
      <c r="A107" s="1"/>
      <c r="B107" s="42" t="s">
        <v>227</v>
      </c>
      <c r="C107" s="43" t="s">
        <v>6</v>
      </c>
      <c r="D107" s="42"/>
      <c r="E107" s="42" t="s">
        <v>227</v>
      </c>
      <c r="F107" s="44">
        <v>9200</v>
      </c>
      <c r="G107" s="43" t="s">
        <v>6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8" x14ac:dyDescent="0.3">
      <c r="A108" s="1"/>
      <c r="B108" s="42" t="s">
        <v>228</v>
      </c>
      <c r="C108" s="43" t="s">
        <v>156</v>
      </c>
      <c r="D108" s="45"/>
      <c r="E108" s="42" t="s">
        <v>228</v>
      </c>
      <c r="F108" s="44">
        <v>300</v>
      </c>
      <c r="G108" s="43" t="s">
        <v>156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6" t="s">
        <v>229</v>
      </c>
      <c r="C109" s="43" t="s">
        <v>6</v>
      </c>
      <c r="D109" s="40"/>
      <c r="E109" s="16" t="s">
        <v>229</v>
      </c>
      <c r="F109" s="44">
        <v>5500</v>
      </c>
      <c r="G109" s="43" t="s">
        <v>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6" t="s">
        <v>230</v>
      </c>
      <c r="C110" s="43" t="s">
        <v>6</v>
      </c>
      <c r="D110" s="40"/>
      <c r="E110" s="16" t="s">
        <v>230</v>
      </c>
      <c r="F110" s="44">
        <v>3000</v>
      </c>
      <c r="G110" s="43" t="s">
        <v>6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46" t="s">
        <v>231</v>
      </c>
      <c r="C111" s="24" t="s">
        <v>6</v>
      </c>
      <c r="D111" s="25"/>
      <c r="E111" s="46" t="s">
        <v>231</v>
      </c>
      <c r="F111" s="26">
        <v>4400</v>
      </c>
      <c r="G111" s="24" t="s">
        <v>6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6" t="s">
        <v>232</v>
      </c>
      <c r="C112" s="43" t="s">
        <v>6</v>
      </c>
      <c r="D112" s="40"/>
      <c r="E112" s="16" t="s">
        <v>232</v>
      </c>
      <c r="F112" s="44">
        <v>55000</v>
      </c>
      <c r="G112" s="43" t="s">
        <v>6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23" t="s">
        <v>233</v>
      </c>
      <c r="C113" s="24" t="s">
        <v>6</v>
      </c>
      <c r="D113" s="25"/>
      <c r="E113" s="23" t="s">
        <v>233</v>
      </c>
      <c r="F113" s="26">
        <v>51360</v>
      </c>
      <c r="G113" s="24" t="s">
        <v>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23" t="s">
        <v>234</v>
      </c>
      <c r="C114" s="24" t="s">
        <v>6</v>
      </c>
      <c r="D114" s="25"/>
      <c r="E114" s="23" t="s">
        <v>234</v>
      </c>
      <c r="F114" s="26">
        <v>86884</v>
      </c>
      <c r="G114" s="24" t="s">
        <v>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23" t="s">
        <v>235</v>
      </c>
      <c r="C115" s="24" t="s">
        <v>6</v>
      </c>
      <c r="D115" s="25"/>
      <c r="E115" s="23" t="s">
        <v>235</v>
      </c>
      <c r="F115" s="26">
        <v>64000</v>
      </c>
      <c r="G115" s="24" t="s">
        <v>6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23" t="s">
        <v>236</v>
      </c>
      <c r="C116" s="24" t="s">
        <v>6</v>
      </c>
      <c r="D116" s="25"/>
      <c r="E116" s="23" t="s">
        <v>236</v>
      </c>
      <c r="F116" s="26">
        <v>18000</v>
      </c>
      <c r="G116" s="24" t="s">
        <v>6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23" t="s">
        <v>237</v>
      </c>
      <c r="C117" s="24" t="s">
        <v>6</v>
      </c>
      <c r="D117" s="25"/>
      <c r="E117" s="23" t="s">
        <v>237</v>
      </c>
      <c r="F117" s="26">
        <v>35000</v>
      </c>
      <c r="G117" s="24" t="s">
        <v>6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23" t="s">
        <v>238</v>
      </c>
      <c r="C118" s="24" t="s">
        <v>6</v>
      </c>
      <c r="D118" s="25"/>
      <c r="E118" s="23" t="s">
        <v>238</v>
      </c>
      <c r="F118" s="26">
        <v>75000</v>
      </c>
      <c r="G118" s="24" t="s">
        <v>6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23" t="s">
        <v>239</v>
      </c>
      <c r="C119" s="24" t="s">
        <v>6</v>
      </c>
      <c r="D119" s="25"/>
      <c r="E119" s="23" t="s">
        <v>239</v>
      </c>
      <c r="F119" s="26">
        <v>110000</v>
      </c>
      <c r="G119" s="24" t="s">
        <v>6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23" t="s">
        <v>240</v>
      </c>
      <c r="C120" s="24" t="s">
        <v>6</v>
      </c>
      <c r="D120" s="25"/>
      <c r="E120" s="23" t="s">
        <v>240</v>
      </c>
      <c r="F120" s="26">
        <v>107</v>
      </c>
      <c r="G120" s="24" t="s">
        <v>6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23" t="s">
        <v>241</v>
      </c>
      <c r="C121" s="24" t="s">
        <v>6</v>
      </c>
      <c r="D121" s="25"/>
      <c r="E121" s="23" t="s">
        <v>241</v>
      </c>
      <c r="F121" s="26">
        <v>300</v>
      </c>
      <c r="G121" s="24" t="s">
        <v>6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23" t="s">
        <v>242</v>
      </c>
      <c r="C122" s="24" t="s">
        <v>6</v>
      </c>
      <c r="D122" s="25"/>
      <c r="E122" s="23" t="s">
        <v>242</v>
      </c>
      <c r="F122" s="26">
        <v>500</v>
      </c>
      <c r="G122" s="24" t="s">
        <v>6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23" t="s">
        <v>243</v>
      </c>
      <c r="C123" s="24" t="s">
        <v>6</v>
      </c>
      <c r="D123" s="25"/>
      <c r="E123" s="23" t="s">
        <v>243</v>
      </c>
      <c r="F123" s="26">
        <v>750</v>
      </c>
      <c r="G123" s="24" t="s">
        <v>6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23" t="s">
        <v>244</v>
      </c>
      <c r="C124" s="24" t="s">
        <v>6</v>
      </c>
      <c r="D124" s="25"/>
      <c r="E124" s="23" t="s">
        <v>244</v>
      </c>
      <c r="F124" s="26">
        <v>2150</v>
      </c>
      <c r="G124" s="24" t="s">
        <v>6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23" t="s">
        <v>245</v>
      </c>
      <c r="C125" s="24" t="s">
        <v>6</v>
      </c>
      <c r="D125" s="25"/>
      <c r="E125" s="23" t="s">
        <v>245</v>
      </c>
      <c r="F125" s="26">
        <v>2150</v>
      </c>
      <c r="G125" s="24" t="s">
        <v>6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23" t="s">
        <v>246</v>
      </c>
      <c r="C126" s="24" t="s">
        <v>6</v>
      </c>
      <c r="D126" s="25"/>
      <c r="E126" s="23" t="s">
        <v>246</v>
      </c>
      <c r="F126" s="26">
        <v>2800</v>
      </c>
      <c r="G126" s="24" t="s">
        <v>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23" t="s">
        <v>247</v>
      </c>
      <c r="C127" s="24" t="s">
        <v>6</v>
      </c>
      <c r="D127" s="25"/>
      <c r="E127" s="23" t="s">
        <v>247</v>
      </c>
      <c r="F127" s="26">
        <v>4800</v>
      </c>
      <c r="G127" s="24" t="s">
        <v>6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23" t="s">
        <v>248</v>
      </c>
      <c r="C128" s="24" t="s">
        <v>6</v>
      </c>
      <c r="D128" s="25"/>
      <c r="E128" s="23" t="s">
        <v>248</v>
      </c>
      <c r="F128" s="26">
        <v>1900</v>
      </c>
      <c r="G128" s="24" t="s">
        <v>6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23" t="s">
        <v>249</v>
      </c>
      <c r="C129" s="24" t="s">
        <v>6</v>
      </c>
      <c r="D129" s="25"/>
      <c r="E129" s="23" t="s">
        <v>249</v>
      </c>
      <c r="F129" s="26">
        <v>3060</v>
      </c>
      <c r="G129" s="24" t="s">
        <v>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23" t="s">
        <v>250</v>
      </c>
      <c r="C130" s="24" t="s">
        <v>6</v>
      </c>
      <c r="D130" s="25"/>
      <c r="E130" s="23" t="s">
        <v>250</v>
      </c>
      <c r="F130" s="26">
        <v>1400</v>
      </c>
      <c r="G130" s="24" t="s">
        <v>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23" t="s">
        <v>251</v>
      </c>
      <c r="C131" s="24" t="s">
        <v>6</v>
      </c>
      <c r="D131" s="25"/>
      <c r="E131" s="23" t="s">
        <v>251</v>
      </c>
      <c r="F131" s="26">
        <v>1400</v>
      </c>
      <c r="G131" s="24" t="s">
        <v>6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23" t="s">
        <v>252</v>
      </c>
      <c r="C132" s="24" t="s">
        <v>6</v>
      </c>
      <c r="D132" s="25"/>
      <c r="E132" s="23" t="s">
        <v>252</v>
      </c>
      <c r="F132" s="26">
        <v>2700</v>
      </c>
      <c r="G132" s="24" t="s">
        <v>6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23" t="s">
        <v>253</v>
      </c>
      <c r="C133" s="24" t="s">
        <v>6</v>
      </c>
      <c r="D133" s="25"/>
      <c r="E133" s="23" t="s">
        <v>253</v>
      </c>
      <c r="F133" s="26">
        <v>3200</v>
      </c>
      <c r="G133" s="24" t="s">
        <v>6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47" t="s">
        <v>254</v>
      </c>
      <c r="C134" s="24" t="s">
        <v>6</v>
      </c>
      <c r="D134" s="25"/>
      <c r="E134" s="47" t="s">
        <v>254</v>
      </c>
      <c r="F134" s="26">
        <v>400</v>
      </c>
      <c r="G134" s="24" t="s">
        <v>6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47" t="s">
        <v>255</v>
      </c>
      <c r="C135" s="24" t="s">
        <v>6</v>
      </c>
      <c r="D135" s="25"/>
      <c r="E135" s="47" t="s">
        <v>255</v>
      </c>
      <c r="F135" s="26">
        <v>400</v>
      </c>
      <c r="G135" s="24" t="s">
        <v>6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47" t="s">
        <v>256</v>
      </c>
      <c r="C136" s="24" t="s">
        <v>6</v>
      </c>
      <c r="D136" s="25"/>
      <c r="E136" s="47" t="s">
        <v>256</v>
      </c>
      <c r="F136" s="26">
        <v>400</v>
      </c>
      <c r="G136" s="24" t="s">
        <v>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47" t="s">
        <v>257</v>
      </c>
      <c r="C137" s="24" t="s">
        <v>6</v>
      </c>
      <c r="D137" s="25"/>
      <c r="E137" s="47" t="s">
        <v>257</v>
      </c>
      <c r="F137" s="26">
        <v>115</v>
      </c>
      <c r="G137" s="24" t="s">
        <v>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47" t="s">
        <v>258</v>
      </c>
      <c r="C138" s="24" t="s">
        <v>6</v>
      </c>
      <c r="D138" s="25"/>
      <c r="E138" s="47" t="s">
        <v>258</v>
      </c>
      <c r="F138" s="26">
        <v>90</v>
      </c>
      <c r="G138" s="24" t="s">
        <v>6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23" t="s">
        <v>259</v>
      </c>
      <c r="C139" s="24" t="s">
        <v>6</v>
      </c>
      <c r="D139" s="25"/>
      <c r="E139" s="23" t="s">
        <v>259</v>
      </c>
      <c r="F139" s="26">
        <v>36</v>
      </c>
      <c r="G139" s="24" t="s">
        <v>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47" t="s">
        <v>260</v>
      </c>
      <c r="C140" s="24" t="s">
        <v>261</v>
      </c>
      <c r="D140" s="25"/>
      <c r="E140" s="47" t="s">
        <v>260</v>
      </c>
      <c r="F140" s="48">
        <v>8.6562999999999999</v>
      </c>
      <c r="G140" s="24" t="s">
        <v>261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23" t="s">
        <v>262</v>
      </c>
      <c r="C141" s="24" t="s">
        <v>261</v>
      </c>
      <c r="D141" s="25"/>
      <c r="E141" s="23" t="s">
        <v>262</v>
      </c>
      <c r="F141" s="26">
        <v>10.75</v>
      </c>
      <c r="G141" s="24" t="s">
        <v>261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23" t="s">
        <v>263</v>
      </c>
      <c r="C142" s="24" t="s">
        <v>261</v>
      </c>
      <c r="D142" s="25"/>
      <c r="E142" s="23" t="s">
        <v>263</v>
      </c>
      <c r="F142" s="48">
        <v>6.5</v>
      </c>
      <c r="G142" s="24" t="s">
        <v>261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23" t="s">
        <v>264</v>
      </c>
      <c r="C143" s="24" t="s">
        <v>261</v>
      </c>
      <c r="D143" s="25"/>
      <c r="E143" s="23" t="s">
        <v>264</v>
      </c>
      <c r="F143" s="48">
        <v>4.4939999999999998</v>
      </c>
      <c r="G143" s="24" t="s">
        <v>261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23" t="s">
        <v>265</v>
      </c>
      <c r="C144" s="24" t="s">
        <v>108</v>
      </c>
      <c r="D144" s="25"/>
      <c r="E144" s="23" t="s">
        <v>265</v>
      </c>
      <c r="F144" s="26">
        <v>950</v>
      </c>
      <c r="G144" s="24" t="s">
        <v>108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23" t="s">
        <v>266</v>
      </c>
      <c r="C145" s="24" t="s">
        <v>108</v>
      </c>
      <c r="D145" s="25"/>
      <c r="E145" s="23" t="s">
        <v>266</v>
      </c>
      <c r="F145" s="26">
        <v>1650</v>
      </c>
      <c r="G145" s="24" t="s">
        <v>108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47" t="s">
        <v>267</v>
      </c>
      <c r="C146" s="24" t="s">
        <v>6</v>
      </c>
      <c r="D146" s="25"/>
      <c r="E146" s="47" t="s">
        <v>267</v>
      </c>
      <c r="F146" s="26">
        <v>2200</v>
      </c>
      <c r="G146" s="24" t="s">
        <v>6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47" t="s">
        <v>268</v>
      </c>
      <c r="C147" s="24" t="s">
        <v>6</v>
      </c>
      <c r="D147" s="25"/>
      <c r="E147" s="47" t="s">
        <v>268</v>
      </c>
      <c r="F147" s="26">
        <v>2500</v>
      </c>
      <c r="G147" s="24" t="s">
        <v>6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47" t="s">
        <v>269</v>
      </c>
      <c r="C148" s="24" t="s">
        <v>6</v>
      </c>
      <c r="D148" s="25"/>
      <c r="E148" s="47" t="s">
        <v>269</v>
      </c>
      <c r="F148" s="26">
        <v>2850</v>
      </c>
      <c r="G148" s="24" t="s">
        <v>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23" t="s">
        <v>270</v>
      </c>
      <c r="C149" s="24" t="s">
        <v>160</v>
      </c>
      <c r="D149" s="25"/>
      <c r="E149" s="23" t="s">
        <v>270</v>
      </c>
      <c r="F149" s="26">
        <v>850</v>
      </c>
      <c r="G149" s="24" t="s">
        <v>160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23" t="s">
        <v>134</v>
      </c>
      <c r="C150" s="24" t="s">
        <v>108</v>
      </c>
      <c r="D150" s="25"/>
      <c r="E150" s="23" t="s">
        <v>134</v>
      </c>
      <c r="F150" s="26">
        <v>510</v>
      </c>
      <c r="G150" s="24" t="s">
        <v>108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23" t="s">
        <v>271</v>
      </c>
      <c r="C151" s="24" t="s">
        <v>272</v>
      </c>
      <c r="D151" s="25"/>
      <c r="E151" s="23" t="s">
        <v>271</v>
      </c>
      <c r="F151" s="26">
        <v>590</v>
      </c>
      <c r="G151" s="24" t="s">
        <v>272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23" t="s">
        <v>273</v>
      </c>
      <c r="C152" s="24" t="s">
        <v>6</v>
      </c>
      <c r="D152" s="25"/>
      <c r="E152" s="23" t="s">
        <v>273</v>
      </c>
      <c r="F152" s="26">
        <v>550</v>
      </c>
      <c r="G152" s="24" t="s">
        <v>6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23" t="s">
        <v>274</v>
      </c>
      <c r="C153" s="24" t="s">
        <v>6</v>
      </c>
      <c r="D153" s="25"/>
      <c r="E153" s="23" t="s">
        <v>274</v>
      </c>
      <c r="F153" s="26">
        <v>26.75</v>
      </c>
      <c r="G153" s="24" t="s">
        <v>6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23" t="s">
        <v>275</v>
      </c>
      <c r="C154" s="24" t="s">
        <v>6</v>
      </c>
      <c r="D154" s="25"/>
      <c r="E154" s="23" t="s">
        <v>275</v>
      </c>
      <c r="F154" s="26">
        <v>46.01</v>
      </c>
      <c r="G154" s="24" t="s">
        <v>6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23" t="s">
        <v>276</v>
      </c>
      <c r="C155" s="24" t="s">
        <v>6</v>
      </c>
      <c r="D155" s="25"/>
      <c r="E155" s="23" t="s">
        <v>276</v>
      </c>
      <c r="F155" s="26">
        <v>50.29</v>
      </c>
      <c r="G155" s="24" t="s">
        <v>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23" t="s">
        <v>277</v>
      </c>
      <c r="C156" s="24" t="s">
        <v>6</v>
      </c>
      <c r="D156" s="25"/>
      <c r="E156" s="23" t="s">
        <v>277</v>
      </c>
      <c r="F156" s="26">
        <v>46.01</v>
      </c>
      <c r="G156" s="24" t="s">
        <v>6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23" t="s">
        <v>278</v>
      </c>
      <c r="C157" s="24" t="s">
        <v>6</v>
      </c>
      <c r="D157" s="25"/>
      <c r="E157" s="23" t="s">
        <v>278</v>
      </c>
      <c r="F157" s="26">
        <v>58.85</v>
      </c>
      <c r="G157" s="24" t="s">
        <v>6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23" t="s">
        <v>279</v>
      </c>
      <c r="C158" s="24" t="s">
        <v>6</v>
      </c>
      <c r="D158" s="25"/>
      <c r="E158" s="23" t="s">
        <v>279</v>
      </c>
      <c r="F158" s="26">
        <v>18</v>
      </c>
      <c r="G158" s="24" t="s">
        <v>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23" t="s">
        <v>280</v>
      </c>
      <c r="C159" s="24" t="s">
        <v>6</v>
      </c>
      <c r="D159" s="25"/>
      <c r="E159" s="23" t="s">
        <v>280</v>
      </c>
      <c r="F159" s="26">
        <v>11.21</v>
      </c>
      <c r="G159" s="24" t="s">
        <v>6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23" t="s">
        <v>281</v>
      </c>
      <c r="C160" s="24" t="s">
        <v>6</v>
      </c>
      <c r="D160" s="25"/>
      <c r="E160" s="23" t="s">
        <v>281</v>
      </c>
      <c r="F160" s="26">
        <v>2.4931000000000001</v>
      </c>
      <c r="G160" s="24" t="s">
        <v>6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23" t="s">
        <v>282</v>
      </c>
      <c r="C161" s="24" t="s">
        <v>6</v>
      </c>
      <c r="D161" s="25"/>
      <c r="E161" s="23" t="s">
        <v>282</v>
      </c>
      <c r="F161" s="26">
        <v>2.34</v>
      </c>
      <c r="G161" s="24" t="s">
        <v>6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23" t="s">
        <v>283</v>
      </c>
      <c r="C162" s="24" t="s">
        <v>6</v>
      </c>
      <c r="D162" s="25"/>
      <c r="E162" s="23" t="s">
        <v>283</v>
      </c>
      <c r="F162" s="26">
        <v>4.3899999999999997</v>
      </c>
      <c r="G162" s="24" t="s">
        <v>6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23" t="s">
        <v>284</v>
      </c>
      <c r="C163" s="24" t="s">
        <v>6</v>
      </c>
      <c r="D163" s="25"/>
      <c r="E163" s="23" t="s">
        <v>284</v>
      </c>
      <c r="F163" s="26">
        <v>0.2</v>
      </c>
      <c r="G163" s="24" t="s">
        <v>6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47" t="s">
        <v>285</v>
      </c>
      <c r="C164" s="24" t="s">
        <v>160</v>
      </c>
      <c r="D164" s="25"/>
      <c r="E164" s="47" t="s">
        <v>285</v>
      </c>
      <c r="F164" s="26">
        <v>0.55000000000000004</v>
      </c>
      <c r="G164" s="24" t="s">
        <v>160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47" t="s">
        <v>286</v>
      </c>
      <c r="C165" s="24" t="s">
        <v>160</v>
      </c>
      <c r="D165" s="25"/>
      <c r="E165" s="47" t="s">
        <v>286</v>
      </c>
      <c r="F165" s="26">
        <v>0.55000000000000004</v>
      </c>
      <c r="G165" s="24" t="s">
        <v>160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47" t="s">
        <v>287</v>
      </c>
      <c r="C166" s="24" t="s">
        <v>160</v>
      </c>
      <c r="D166" s="25"/>
      <c r="E166" s="47" t="s">
        <v>287</v>
      </c>
      <c r="F166" s="26">
        <v>1</v>
      </c>
      <c r="G166" s="24" t="s">
        <v>160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23" t="s">
        <v>288</v>
      </c>
      <c r="C167" s="24" t="s">
        <v>160</v>
      </c>
      <c r="D167" s="25"/>
      <c r="E167" s="23" t="s">
        <v>288</v>
      </c>
      <c r="F167" s="26">
        <v>180</v>
      </c>
      <c r="G167" s="24" t="s">
        <v>160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23" t="s">
        <v>289</v>
      </c>
      <c r="C168" s="24" t="s">
        <v>106</v>
      </c>
      <c r="D168" s="25"/>
      <c r="E168" s="23" t="s">
        <v>289</v>
      </c>
      <c r="F168" s="26">
        <v>490</v>
      </c>
      <c r="G168" s="24" t="s">
        <v>106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23" t="s">
        <v>290</v>
      </c>
      <c r="C169" s="24" t="s">
        <v>106</v>
      </c>
      <c r="D169" s="25"/>
      <c r="E169" s="23" t="s">
        <v>290</v>
      </c>
      <c r="F169" s="26">
        <v>850</v>
      </c>
      <c r="G169" s="24" t="s">
        <v>106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21" t="s">
        <v>291</v>
      </c>
      <c r="C170" s="43" t="s">
        <v>106</v>
      </c>
      <c r="D170" s="40"/>
      <c r="E170" s="21" t="s">
        <v>291</v>
      </c>
      <c r="F170" s="22">
        <v>870</v>
      </c>
      <c r="G170" s="43" t="s">
        <v>106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21" t="s">
        <v>292</v>
      </c>
      <c r="C171" s="43" t="s">
        <v>6</v>
      </c>
      <c r="D171" s="40"/>
      <c r="E171" s="21" t="s">
        <v>292</v>
      </c>
      <c r="F171" s="22">
        <v>1750</v>
      </c>
      <c r="G171" s="43" t="s">
        <v>6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21" t="s">
        <v>293</v>
      </c>
      <c r="C172" s="43" t="s">
        <v>6</v>
      </c>
      <c r="D172" s="40"/>
      <c r="E172" s="21" t="s">
        <v>293</v>
      </c>
      <c r="F172" s="22">
        <v>1750</v>
      </c>
      <c r="G172" s="43" t="s">
        <v>6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49" t="s">
        <v>294</v>
      </c>
      <c r="C173" s="50" t="s">
        <v>6</v>
      </c>
      <c r="D173" s="51"/>
      <c r="E173" s="49" t="s">
        <v>294</v>
      </c>
      <c r="F173" s="52">
        <v>1198</v>
      </c>
      <c r="G173" s="50" t="s">
        <v>6</v>
      </c>
      <c r="H173" s="1"/>
      <c r="I173" s="1"/>
      <c r="J173" s="1"/>
      <c r="K173" s="5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49" t="s">
        <v>295</v>
      </c>
      <c r="C174" s="50" t="s">
        <v>6</v>
      </c>
      <c r="D174" s="51"/>
      <c r="E174" s="49" t="s">
        <v>295</v>
      </c>
      <c r="F174" s="52">
        <v>1104</v>
      </c>
      <c r="G174" s="50" t="s">
        <v>6</v>
      </c>
      <c r="H174" s="1"/>
      <c r="I174" s="1"/>
      <c r="J174" s="1"/>
      <c r="K174" s="5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49" t="s">
        <v>296</v>
      </c>
      <c r="C175" s="50" t="s">
        <v>6</v>
      </c>
      <c r="D175" s="51"/>
      <c r="E175" s="49" t="s">
        <v>296</v>
      </c>
      <c r="F175" s="52">
        <v>11404</v>
      </c>
      <c r="G175" s="50" t="s">
        <v>6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49" t="s">
        <v>297</v>
      </c>
      <c r="C176" s="50" t="s">
        <v>6</v>
      </c>
      <c r="D176" s="51"/>
      <c r="E176" s="49" t="s">
        <v>297</v>
      </c>
      <c r="F176" s="52">
        <v>1198</v>
      </c>
      <c r="G176" s="50" t="s">
        <v>6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49" t="s">
        <v>298</v>
      </c>
      <c r="C177" s="50" t="s">
        <v>6</v>
      </c>
      <c r="D177" s="51"/>
      <c r="E177" s="49" t="s">
        <v>298</v>
      </c>
      <c r="F177" s="52">
        <v>1198</v>
      </c>
      <c r="G177" s="50" t="s">
        <v>6</v>
      </c>
      <c r="H177" s="1"/>
      <c r="I177" s="53" t="s">
        <v>299</v>
      </c>
      <c r="J177" s="5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49" t="s">
        <v>300</v>
      </c>
      <c r="C178" s="50" t="s">
        <v>6</v>
      </c>
      <c r="D178" s="51"/>
      <c r="E178" s="49" t="s">
        <v>300</v>
      </c>
      <c r="F178" s="52">
        <v>1716</v>
      </c>
      <c r="G178" s="50" t="s">
        <v>6</v>
      </c>
      <c r="H178" s="1"/>
      <c r="I178" s="53" t="s">
        <v>301</v>
      </c>
      <c r="J178" s="5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49" t="s">
        <v>302</v>
      </c>
      <c r="C179" s="50" t="s">
        <v>6</v>
      </c>
      <c r="D179" s="51"/>
      <c r="E179" s="49" t="s">
        <v>302</v>
      </c>
      <c r="F179" s="52">
        <v>1848</v>
      </c>
      <c r="G179" s="50" t="s">
        <v>6</v>
      </c>
      <c r="H179" s="1"/>
      <c r="I179" s="1" t="s">
        <v>303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49" t="s">
        <v>304</v>
      </c>
      <c r="C180" s="50" t="s">
        <v>6</v>
      </c>
      <c r="D180" s="51"/>
      <c r="E180" s="49" t="s">
        <v>304</v>
      </c>
      <c r="F180" s="52">
        <v>1716</v>
      </c>
      <c r="G180" s="50" t="s">
        <v>6</v>
      </c>
      <c r="H180" s="1"/>
      <c r="I180" s="1" t="s">
        <v>305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49" t="s">
        <v>306</v>
      </c>
      <c r="C181" s="50" t="s">
        <v>6</v>
      </c>
      <c r="D181" s="51"/>
      <c r="E181" s="49" t="s">
        <v>306</v>
      </c>
      <c r="F181" s="52">
        <v>1716</v>
      </c>
      <c r="G181" s="50" t="s">
        <v>6</v>
      </c>
      <c r="H181" s="5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49" t="s">
        <v>307</v>
      </c>
      <c r="C182" s="50" t="s">
        <v>6</v>
      </c>
      <c r="D182" s="51"/>
      <c r="E182" s="49" t="s">
        <v>307</v>
      </c>
      <c r="F182" s="52">
        <v>2038</v>
      </c>
      <c r="G182" s="50" t="s">
        <v>6</v>
      </c>
      <c r="H182" s="5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49" t="s">
        <v>308</v>
      </c>
      <c r="C183" s="50" t="s">
        <v>6</v>
      </c>
      <c r="D183" s="51"/>
      <c r="E183" s="49" t="s">
        <v>308</v>
      </c>
      <c r="F183" s="52">
        <v>1944</v>
      </c>
      <c r="G183" s="50" t="s">
        <v>6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49" t="s">
        <v>309</v>
      </c>
      <c r="C184" s="50" t="s">
        <v>6</v>
      </c>
      <c r="D184" s="51"/>
      <c r="E184" s="49" t="s">
        <v>309</v>
      </c>
      <c r="F184" s="52">
        <v>1944</v>
      </c>
      <c r="G184" s="50" t="s">
        <v>6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49" t="s">
        <v>310</v>
      </c>
      <c r="C185" s="50" t="s">
        <v>6</v>
      </c>
      <c r="D185" s="51"/>
      <c r="E185" s="49" t="s">
        <v>310</v>
      </c>
      <c r="F185" s="52">
        <v>1524</v>
      </c>
      <c r="G185" s="50" t="s">
        <v>6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49" t="s">
        <v>311</v>
      </c>
      <c r="C186" s="50" t="s">
        <v>6</v>
      </c>
      <c r="D186" s="51"/>
      <c r="E186" s="49" t="s">
        <v>311</v>
      </c>
      <c r="F186" s="52">
        <v>1404</v>
      </c>
      <c r="G186" s="50" t="s">
        <v>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49" t="s">
        <v>312</v>
      </c>
      <c r="C187" s="50" t="s">
        <v>6</v>
      </c>
      <c r="D187" s="51"/>
      <c r="E187" s="49" t="s">
        <v>312</v>
      </c>
      <c r="F187" s="52">
        <v>1404</v>
      </c>
      <c r="G187" s="50" t="s">
        <v>6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49" t="s">
        <v>313</v>
      </c>
      <c r="C188" s="50" t="s">
        <v>6</v>
      </c>
      <c r="D188" s="51"/>
      <c r="E188" s="49" t="s">
        <v>313</v>
      </c>
      <c r="F188" s="52">
        <v>1716</v>
      </c>
      <c r="G188" s="50" t="s">
        <v>6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49" t="s">
        <v>314</v>
      </c>
      <c r="C189" s="50" t="s">
        <v>6</v>
      </c>
      <c r="D189" s="51"/>
      <c r="E189" s="49" t="s">
        <v>314</v>
      </c>
      <c r="F189" s="52">
        <v>1644</v>
      </c>
      <c r="G189" s="50" t="s">
        <v>6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49" t="s">
        <v>315</v>
      </c>
      <c r="C190" s="50" t="s">
        <v>6</v>
      </c>
      <c r="D190" s="51"/>
      <c r="E190" s="49" t="s">
        <v>315</v>
      </c>
      <c r="F190" s="52">
        <v>1644</v>
      </c>
      <c r="G190" s="50" t="s">
        <v>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49" t="s">
        <v>316</v>
      </c>
      <c r="C191" s="50" t="s">
        <v>6</v>
      </c>
      <c r="D191" s="51"/>
      <c r="E191" s="49" t="s">
        <v>316</v>
      </c>
      <c r="F191" s="52">
        <v>2616</v>
      </c>
      <c r="G191" s="50" t="s">
        <v>6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49" t="s">
        <v>317</v>
      </c>
      <c r="C192" s="50" t="s">
        <v>6</v>
      </c>
      <c r="D192" s="51"/>
      <c r="E192" s="49" t="s">
        <v>317</v>
      </c>
      <c r="F192" s="52">
        <v>2328</v>
      </c>
      <c r="G192" s="50" t="s">
        <v>6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49" t="s">
        <v>318</v>
      </c>
      <c r="C193" s="50" t="s">
        <v>6</v>
      </c>
      <c r="D193" s="51"/>
      <c r="E193" s="49" t="s">
        <v>318</v>
      </c>
      <c r="F193" s="52">
        <v>2220</v>
      </c>
      <c r="G193" s="50" t="s">
        <v>6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49" t="s">
        <v>319</v>
      </c>
      <c r="C194" s="50" t="s">
        <v>6</v>
      </c>
      <c r="D194" s="51"/>
      <c r="E194" s="49" t="s">
        <v>319</v>
      </c>
      <c r="F194" s="52">
        <v>3024</v>
      </c>
      <c r="G194" s="50" t="s">
        <v>6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49" t="s">
        <v>320</v>
      </c>
      <c r="C195" s="50" t="s">
        <v>6</v>
      </c>
      <c r="D195" s="51"/>
      <c r="E195" s="49" t="s">
        <v>320</v>
      </c>
      <c r="F195" s="52">
        <v>3108</v>
      </c>
      <c r="G195" s="50" t="s">
        <v>6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49" t="s">
        <v>321</v>
      </c>
      <c r="C196" s="50" t="s">
        <v>6</v>
      </c>
      <c r="D196" s="51"/>
      <c r="E196" s="49" t="s">
        <v>321</v>
      </c>
      <c r="F196" s="52">
        <v>3060</v>
      </c>
      <c r="G196" s="50" t="s">
        <v>6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49" t="s">
        <v>322</v>
      </c>
      <c r="C197" s="50" t="s">
        <v>6</v>
      </c>
      <c r="D197" s="51"/>
      <c r="E197" s="49" t="s">
        <v>322</v>
      </c>
      <c r="F197" s="52">
        <v>2820</v>
      </c>
      <c r="G197" s="50" t="s">
        <v>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49" t="s">
        <v>323</v>
      </c>
      <c r="C198" s="50" t="s">
        <v>6</v>
      </c>
      <c r="D198" s="51"/>
      <c r="E198" s="49" t="s">
        <v>323</v>
      </c>
      <c r="F198" s="52">
        <v>4668</v>
      </c>
      <c r="G198" s="50" t="s">
        <v>6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49" t="s">
        <v>324</v>
      </c>
      <c r="C199" s="50" t="s">
        <v>6</v>
      </c>
      <c r="D199" s="51"/>
      <c r="E199" s="49" t="s">
        <v>324</v>
      </c>
      <c r="F199" s="52">
        <v>4308</v>
      </c>
      <c r="G199" s="50" t="s">
        <v>6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49" t="s">
        <v>325</v>
      </c>
      <c r="C200" s="50" t="s">
        <v>6</v>
      </c>
      <c r="D200" s="51"/>
      <c r="E200" s="49" t="s">
        <v>325</v>
      </c>
      <c r="F200" s="52">
        <v>11268</v>
      </c>
      <c r="G200" s="50" t="s">
        <v>6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49" t="s">
        <v>326</v>
      </c>
      <c r="C201" s="50" t="s">
        <v>6</v>
      </c>
      <c r="D201" s="51"/>
      <c r="E201" s="49" t="s">
        <v>326</v>
      </c>
      <c r="F201" s="52">
        <v>1700</v>
      </c>
      <c r="G201" s="50" t="s">
        <v>6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49" t="s">
        <v>327</v>
      </c>
      <c r="C202" s="50" t="s">
        <v>6</v>
      </c>
      <c r="D202" s="51"/>
      <c r="E202" s="49" t="s">
        <v>327</v>
      </c>
      <c r="F202" s="52">
        <v>4800</v>
      </c>
      <c r="G202" s="50" t="s">
        <v>6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49" t="s">
        <v>328</v>
      </c>
      <c r="C203" s="50" t="s">
        <v>6</v>
      </c>
      <c r="D203" s="51"/>
      <c r="E203" s="49" t="s">
        <v>328</v>
      </c>
      <c r="F203" s="52">
        <v>11000</v>
      </c>
      <c r="G203" s="50" t="s">
        <v>6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21" t="s">
        <v>329</v>
      </c>
      <c r="C204" s="43" t="s">
        <v>108</v>
      </c>
      <c r="D204" s="40"/>
      <c r="E204" s="21" t="s">
        <v>329</v>
      </c>
      <c r="F204" s="22">
        <v>200</v>
      </c>
      <c r="G204" s="43" t="s">
        <v>108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21" t="s">
        <v>330</v>
      </c>
      <c r="C205" s="43" t="s">
        <v>261</v>
      </c>
      <c r="D205" s="40"/>
      <c r="E205" s="21" t="s">
        <v>330</v>
      </c>
      <c r="F205" s="22">
        <v>15</v>
      </c>
      <c r="G205" s="43" t="s">
        <v>261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21" t="s">
        <v>331</v>
      </c>
      <c r="C206" s="43" t="s">
        <v>261</v>
      </c>
      <c r="D206" s="40"/>
      <c r="E206" s="21" t="s">
        <v>331</v>
      </c>
      <c r="F206" s="22">
        <v>50</v>
      </c>
      <c r="G206" s="43" t="s">
        <v>261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21" t="s">
        <v>332</v>
      </c>
      <c r="C207" s="43" t="s">
        <v>160</v>
      </c>
      <c r="D207" s="40"/>
      <c r="E207" s="21" t="s">
        <v>332</v>
      </c>
      <c r="F207" s="22">
        <v>33</v>
      </c>
      <c r="G207" s="43" t="s">
        <v>160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21" t="s">
        <v>333</v>
      </c>
      <c r="C208" s="43" t="s">
        <v>261</v>
      </c>
      <c r="D208" s="40"/>
      <c r="E208" s="21" t="s">
        <v>333</v>
      </c>
      <c r="F208" s="22">
        <v>10</v>
      </c>
      <c r="G208" s="43" t="s">
        <v>261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21" t="s">
        <v>334</v>
      </c>
      <c r="C209" s="43" t="s">
        <v>160</v>
      </c>
      <c r="D209" s="40"/>
      <c r="E209" s="21" t="s">
        <v>334</v>
      </c>
      <c r="F209" s="22">
        <v>50</v>
      </c>
      <c r="G209" s="43" t="s">
        <v>160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21" t="s">
        <v>335</v>
      </c>
      <c r="C210" s="43" t="s">
        <v>336</v>
      </c>
      <c r="D210" s="40"/>
      <c r="E210" s="21" t="s">
        <v>335</v>
      </c>
      <c r="F210" s="22">
        <v>20</v>
      </c>
      <c r="G210" s="43" t="s">
        <v>336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21" t="s">
        <v>337</v>
      </c>
      <c r="C211" s="43" t="s">
        <v>336</v>
      </c>
      <c r="D211" s="40"/>
      <c r="E211" s="21" t="s">
        <v>337</v>
      </c>
      <c r="F211" s="22">
        <v>15</v>
      </c>
      <c r="G211" s="43" t="s">
        <v>336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21" t="s">
        <v>338</v>
      </c>
      <c r="C212" s="43" t="s">
        <v>336</v>
      </c>
      <c r="D212" s="40"/>
      <c r="E212" s="21" t="s">
        <v>338</v>
      </c>
      <c r="F212" s="22">
        <v>8</v>
      </c>
      <c r="G212" s="43" t="s">
        <v>336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21" t="s">
        <v>121</v>
      </c>
      <c r="C213" s="43" t="s">
        <v>339</v>
      </c>
      <c r="D213" s="40"/>
      <c r="E213" s="21" t="s">
        <v>121</v>
      </c>
      <c r="F213" s="22">
        <v>1300</v>
      </c>
      <c r="G213" s="43" t="s">
        <v>339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21" t="s">
        <v>124</v>
      </c>
      <c r="C214" s="43" t="s">
        <v>339</v>
      </c>
      <c r="D214" s="40"/>
      <c r="E214" s="21" t="s">
        <v>124</v>
      </c>
      <c r="F214" s="22">
        <v>1000</v>
      </c>
      <c r="G214" s="43" t="s">
        <v>339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21" t="s">
        <v>126</v>
      </c>
      <c r="C215" s="43" t="s">
        <v>339</v>
      </c>
      <c r="D215" s="40"/>
      <c r="E215" s="21" t="s">
        <v>126</v>
      </c>
      <c r="F215" s="22">
        <v>1500</v>
      </c>
      <c r="G215" s="43" t="s">
        <v>339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21" t="s">
        <v>129</v>
      </c>
      <c r="C216" s="43" t="s">
        <v>339</v>
      </c>
      <c r="D216" s="40"/>
      <c r="E216" s="21" t="s">
        <v>129</v>
      </c>
      <c r="F216" s="22">
        <v>2000</v>
      </c>
      <c r="G216" s="43" t="s">
        <v>339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29" t="s">
        <v>165</v>
      </c>
      <c r="C217" s="54" t="s">
        <v>261</v>
      </c>
      <c r="D217" s="55"/>
      <c r="E217" s="29" t="s">
        <v>165</v>
      </c>
      <c r="F217" s="30">
        <v>3</v>
      </c>
      <c r="G217" s="54" t="s">
        <v>261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29" t="s">
        <v>167</v>
      </c>
      <c r="C218" s="54" t="s">
        <v>261</v>
      </c>
      <c r="D218" s="55"/>
      <c r="E218" s="29" t="s">
        <v>167</v>
      </c>
      <c r="F218" s="30">
        <v>11</v>
      </c>
      <c r="G218" s="54" t="s">
        <v>261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29" t="s">
        <v>169</v>
      </c>
      <c r="C219" s="54" t="s">
        <v>261</v>
      </c>
      <c r="D219" s="55"/>
      <c r="E219" s="29" t="s">
        <v>169</v>
      </c>
      <c r="F219" s="30">
        <v>15</v>
      </c>
      <c r="G219" s="54" t="s">
        <v>261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29" t="s">
        <v>171</v>
      </c>
      <c r="C220" s="54" t="s">
        <v>261</v>
      </c>
      <c r="D220" s="55"/>
      <c r="E220" s="29" t="s">
        <v>171</v>
      </c>
      <c r="F220" s="30">
        <v>19</v>
      </c>
      <c r="G220" s="54" t="s">
        <v>261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29" t="s">
        <v>173</v>
      </c>
      <c r="C221" s="54" t="s">
        <v>261</v>
      </c>
      <c r="D221" s="55"/>
      <c r="E221" s="29" t="s">
        <v>173</v>
      </c>
      <c r="F221" s="30">
        <v>38</v>
      </c>
      <c r="G221" s="54" t="s">
        <v>261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27" t="s">
        <v>175</v>
      </c>
      <c r="C222" s="54" t="s">
        <v>6</v>
      </c>
      <c r="D222" s="55"/>
      <c r="E222" s="27" t="s">
        <v>175</v>
      </c>
      <c r="F222" s="28">
        <v>6</v>
      </c>
      <c r="G222" s="54" t="s">
        <v>6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27" t="s">
        <v>177</v>
      </c>
      <c r="C223" s="54" t="s">
        <v>6</v>
      </c>
      <c r="D223" s="55"/>
      <c r="E223" s="27" t="s">
        <v>177</v>
      </c>
      <c r="F223" s="28">
        <v>17</v>
      </c>
      <c r="G223" s="54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27" t="s">
        <v>340</v>
      </c>
      <c r="C224" s="54" t="s">
        <v>6</v>
      </c>
      <c r="D224" s="55"/>
      <c r="E224" s="27" t="s">
        <v>340</v>
      </c>
      <c r="F224" s="28">
        <v>14</v>
      </c>
      <c r="G224" s="54" t="s">
        <v>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27" t="s">
        <v>179</v>
      </c>
      <c r="C225" s="54" t="s">
        <v>6</v>
      </c>
      <c r="D225" s="55"/>
      <c r="E225" s="27" t="s">
        <v>179</v>
      </c>
      <c r="F225" s="28">
        <v>19</v>
      </c>
      <c r="G225" s="54" t="s">
        <v>6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27" t="s">
        <v>135</v>
      </c>
      <c r="C226" s="54" t="s">
        <v>261</v>
      </c>
      <c r="D226" s="55"/>
      <c r="E226" s="27" t="s">
        <v>135</v>
      </c>
      <c r="F226" s="28">
        <v>7</v>
      </c>
      <c r="G226" s="54" t="s">
        <v>261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29" t="s">
        <v>138</v>
      </c>
      <c r="C227" s="54" t="s">
        <v>261</v>
      </c>
      <c r="D227" s="55"/>
      <c r="E227" s="29" t="s">
        <v>138</v>
      </c>
      <c r="F227" s="30">
        <v>7</v>
      </c>
      <c r="G227" s="54" t="s">
        <v>261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29" t="s">
        <v>181</v>
      </c>
      <c r="C228" s="54" t="s">
        <v>261</v>
      </c>
      <c r="D228" s="55"/>
      <c r="E228" s="29" t="s">
        <v>181</v>
      </c>
      <c r="F228" s="30">
        <v>14</v>
      </c>
      <c r="G228" s="54" t="s">
        <v>261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29" t="s">
        <v>183</v>
      </c>
      <c r="C229" s="54" t="s">
        <v>261</v>
      </c>
      <c r="D229" s="55"/>
      <c r="E229" s="29" t="s">
        <v>183</v>
      </c>
      <c r="F229" s="30">
        <v>17</v>
      </c>
      <c r="G229" s="54" t="s">
        <v>261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32" t="s">
        <v>139</v>
      </c>
      <c r="C230" s="54" t="s">
        <v>261</v>
      </c>
      <c r="D230" s="55"/>
      <c r="E230" s="32" t="s">
        <v>139</v>
      </c>
      <c r="F230" s="30">
        <v>11</v>
      </c>
      <c r="G230" s="54" t="s">
        <v>261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32" t="s">
        <v>185</v>
      </c>
      <c r="C231" s="54" t="s">
        <v>261</v>
      </c>
      <c r="D231" s="55"/>
      <c r="E231" s="32" t="s">
        <v>185</v>
      </c>
      <c r="F231" s="30">
        <v>23</v>
      </c>
      <c r="G231" s="54" t="s">
        <v>261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32" t="s">
        <v>141</v>
      </c>
      <c r="C232" s="54" t="s">
        <v>261</v>
      </c>
      <c r="D232" s="55"/>
      <c r="E232" s="32" t="s">
        <v>141</v>
      </c>
      <c r="F232" s="33">
        <v>70</v>
      </c>
      <c r="G232" s="54" t="s">
        <v>261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32" t="s">
        <v>187</v>
      </c>
      <c r="C233" s="54" t="s">
        <v>261</v>
      </c>
      <c r="D233" s="55"/>
      <c r="E233" s="32" t="s">
        <v>187</v>
      </c>
      <c r="F233" s="33">
        <v>160</v>
      </c>
      <c r="G233" s="54" t="s">
        <v>261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32" t="s">
        <v>143</v>
      </c>
      <c r="C234" s="54" t="s">
        <v>261</v>
      </c>
      <c r="D234" s="55"/>
      <c r="E234" s="32" t="s">
        <v>143</v>
      </c>
      <c r="F234" s="33">
        <v>400</v>
      </c>
      <c r="G234" s="54" t="s">
        <v>261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32" t="s">
        <v>189</v>
      </c>
      <c r="C235" s="54" t="s">
        <v>261</v>
      </c>
      <c r="D235" s="55"/>
      <c r="E235" s="32" t="s">
        <v>189</v>
      </c>
      <c r="F235" s="33">
        <v>800</v>
      </c>
      <c r="G235" s="54" t="s">
        <v>261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32" t="s">
        <v>145</v>
      </c>
      <c r="C236" s="54" t="s">
        <v>261</v>
      </c>
      <c r="D236" s="55"/>
      <c r="E236" s="32" t="s">
        <v>145</v>
      </c>
      <c r="F236" s="33">
        <v>14</v>
      </c>
      <c r="G236" s="54" t="s">
        <v>261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32" t="s">
        <v>191</v>
      </c>
      <c r="C237" s="54" t="s">
        <v>261</v>
      </c>
      <c r="D237" s="55"/>
      <c r="E237" s="32" t="s">
        <v>191</v>
      </c>
      <c r="F237" s="33">
        <v>23</v>
      </c>
      <c r="G237" s="54" t="s">
        <v>261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32" t="s">
        <v>146</v>
      </c>
      <c r="C238" s="54" t="s">
        <v>261</v>
      </c>
      <c r="D238" s="55"/>
      <c r="E238" s="32" t="s">
        <v>146</v>
      </c>
      <c r="F238" s="33">
        <v>60</v>
      </c>
      <c r="G238" s="54" t="s">
        <v>261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32" t="s">
        <v>193</v>
      </c>
      <c r="C239" s="54" t="s">
        <v>261</v>
      </c>
      <c r="D239" s="55"/>
      <c r="E239" s="32" t="s">
        <v>193</v>
      </c>
      <c r="F239" s="33">
        <v>120</v>
      </c>
      <c r="G239" s="54" t="s">
        <v>261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32" t="s">
        <v>148</v>
      </c>
      <c r="C240" s="54" t="s">
        <v>261</v>
      </c>
      <c r="D240" s="55"/>
      <c r="E240" s="32" t="s">
        <v>148</v>
      </c>
      <c r="F240" s="33">
        <v>70</v>
      </c>
      <c r="G240" s="54" t="s">
        <v>261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32" t="s">
        <v>195</v>
      </c>
      <c r="C241" s="54" t="s">
        <v>261</v>
      </c>
      <c r="D241" s="55"/>
      <c r="E241" s="32" t="s">
        <v>195</v>
      </c>
      <c r="F241" s="33">
        <v>160</v>
      </c>
      <c r="G241" s="54" t="s">
        <v>261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32" t="s">
        <v>197</v>
      </c>
      <c r="C242" s="54" t="s">
        <v>341</v>
      </c>
      <c r="D242" s="55"/>
      <c r="E242" s="32" t="s">
        <v>197</v>
      </c>
      <c r="F242" s="33">
        <v>1070</v>
      </c>
      <c r="G242" s="54" t="s">
        <v>341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32" t="s">
        <v>199</v>
      </c>
      <c r="C243" s="54" t="s">
        <v>261</v>
      </c>
      <c r="D243" s="55"/>
      <c r="E243" s="32" t="s">
        <v>199</v>
      </c>
      <c r="F243" s="33">
        <v>40</v>
      </c>
      <c r="G243" s="54" t="s">
        <v>261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32" t="s">
        <v>201</v>
      </c>
      <c r="C244" s="54" t="s">
        <v>342</v>
      </c>
      <c r="D244" s="55"/>
      <c r="E244" s="32" t="s">
        <v>201</v>
      </c>
      <c r="F244" s="33">
        <v>2500</v>
      </c>
      <c r="G244" s="54" t="s">
        <v>342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32" t="s">
        <v>203</v>
      </c>
      <c r="C245" s="54" t="s">
        <v>341</v>
      </c>
      <c r="D245" s="55"/>
      <c r="E245" s="32" t="s">
        <v>203</v>
      </c>
      <c r="F245" s="33">
        <v>2000</v>
      </c>
      <c r="G245" s="54" t="s">
        <v>341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32" t="s">
        <v>205</v>
      </c>
      <c r="C246" s="54" t="s">
        <v>137</v>
      </c>
      <c r="D246" s="55"/>
      <c r="E246" s="32" t="s">
        <v>205</v>
      </c>
      <c r="F246" s="33">
        <v>535</v>
      </c>
      <c r="G246" s="54" t="s">
        <v>137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32" t="s">
        <v>150</v>
      </c>
      <c r="C247" s="54" t="s">
        <v>137</v>
      </c>
      <c r="D247" s="55"/>
      <c r="E247" s="32" t="s">
        <v>150</v>
      </c>
      <c r="F247" s="35">
        <v>1000</v>
      </c>
      <c r="G247" s="54" t="s">
        <v>137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32" t="s">
        <v>152</v>
      </c>
      <c r="C248" s="54" t="s">
        <v>137</v>
      </c>
      <c r="D248" s="55"/>
      <c r="E248" s="32" t="s">
        <v>152</v>
      </c>
      <c r="F248" s="33">
        <v>1500</v>
      </c>
      <c r="G248" s="54" t="s">
        <v>137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32" t="s">
        <v>154</v>
      </c>
      <c r="C249" s="54" t="s">
        <v>137</v>
      </c>
      <c r="D249" s="55"/>
      <c r="E249" s="32" t="s">
        <v>154</v>
      </c>
      <c r="F249" s="35">
        <v>1000</v>
      </c>
      <c r="G249" s="54" t="s">
        <v>137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32" t="s">
        <v>157</v>
      </c>
      <c r="C250" s="54" t="s">
        <v>137</v>
      </c>
      <c r="D250" s="55"/>
      <c r="E250" s="32" t="s">
        <v>157</v>
      </c>
      <c r="F250" s="35">
        <v>1500</v>
      </c>
      <c r="G250" s="54" t="s">
        <v>137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32" t="s">
        <v>207</v>
      </c>
      <c r="C251" s="54" t="s">
        <v>137</v>
      </c>
      <c r="D251" s="55"/>
      <c r="E251" s="32" t="s">
        <v>207</v>
      </c>
      <c r="F251" s="33">
        <v>2500</v>
      </c>
      <c r="G251" s="54" t="s">
        <v>137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38" t="s">
        <v>209</v>
      </c>
      <c r="C252" s="54" t="s">
        <v>137</v>
      </c>
      <c r="D252" s="55"/>
      <c r="E252" s="38" t="s">
        <v>209</v>
      </c>
      <c r="F252" s="39">
        <v>2500</v>
      </c>
      <c r="G252" s="54" t="s">
        <v>137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38" t="s">
        <v>211</v>
      </c>
      <c r="C253" s="54" t="s">
        <v>137</v>
      </c>
      <c r="D253" s="55"/>
      <c r="E253" s="38" t="s">
        <v>211</v>
      </c>
      <c r="F253" s="39">
        <v>3000</v>
      </c>
      <c r="G253" s="54" t="s">
        <v>137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38" t="s">
        <v>213</v>
      </c>
      <c r="C254" s="54" t="s">
        <v>137</v>
      </c>
      <c r="D254" s="55"/>
      <c r="E254" s="38" t="s">
        <v>213</v>
      </c>
      <c r="F254" s="39">
        <v>3500</v>
      </c>
      <c r="G254" s="54" t="s">
        <v>137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32" t="s">
        <v>215</v>
      </c>
      <c r="C255" s="54" t="s">
        <v>343</v>
      </c>
      <c r="D255" s="55"/>
      <c r="E255" s="32" t="s">
        <v>215</v>
      </c>
      <c r="F255" s="33">
        <v>1500</v>
      </c>
      <c r="G255" s="54" t="s">
        <v>343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32" t="s">
        <v>217</v>
      </c>
      <c r="C256" s="54" t="s">
        <v>343</v>
      </c>
      <c r="D256" s="55"/>
      <c r="E256" s="32" t="s">
        <v>217</v>
      </c>
      <c r="F256" s="33">
        <v>2500</v>
      </c>
      <c r="G256" s="54" t="s">
        <v>343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32" t="s">
        <v>219</v>
      </c>
      <c r="C257" s="54" t="s">
        <v>343</v>
      </c>
      <c r="D257" s="55"/>
      <c r="E257" s="32" t="s">
        <v>219</v>
      </c>
      <c r="F257" s="33">
        <v>3000</v>
      </c>
      <c r="G257" s="54" t="s">
        <v>343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32" t="s">
        <v>221</v>
      </c>
      <c r="C258" s="54" t="s">
        <v>341</v>
      </c>
      <c r="D258" s="55"/>
      <c r="E258" s="32" t="s">
        <v>221</v>
      </c>
      <c r="F258" s="33">
        <v>15000</v>
      </c>
      <c r="G258" s="54" t="s">
        <v>341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32" t="s">
        <v>344</v>
      </c>
      <c r="C259" s="54" t="s">
        <v>6</v>
      </c>
      <c r="D259" s="55"/>
      <c r="E259" s="32" t="s">
        <v>344</v>
      </c>
      <c r="F259" s="33">
        <v>15000</v>
      </c>
      <c r="G259" s="54" t="s">
        <v>6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32" t="s">
        <v>345</v>
      </c>
      <c r="C260" s="54" t="s">
        <v>6</v>
      </c>
      <c r="D260" s="55"/>
      <c r="E260" s="32" t="s">
        <v>345</v>
      </c>
      <c r="F260" s="33">
        <v>22000</v>
      </c>
      <c r="G260" s="54" t="s">
        <v>6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32" t="s">
        <v>346</v>
      </c>
      <c r="C261" s="54" t="s">
        <v>6</v>
      </c>
      <c r="D261" s="55"/>
      <c r="E261" s="32" t="s">
        <v>346</v>
      </c>
      <c r="F261" s="33">
        <v>34000</v>
      </c>
      <c r="G261" s="54" t="s">
        <v>6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32" t="s">
        <v>347</v>
      </c>
      <c r="C262" s="54" t="s">
        <v>6</v>
      </c>
      <c r="D262" s="55"/>
      <c r="E262" s="32" t="s">
        <v>347</v>
      </c>
      <c r="F262" s="33">
        <v>21000</v>
      </c>
      <c r="G262" s="54" t="s">
        <v>6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32" t="s">
        <v>348</v>
      </c>
      <c r="C263" s="54" t="s">
        <v>6</v>
      </c>
      <c r="D263" s="55"/>
      <c r="E263" s="32" t="s">
        <v>348</v>
      </c>
      <c r="F263" s="33">
        <v>33000</v>
      </c>
      <c r="G263" s="54" t="s">
        <v>6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32" t="s">
        <v>349</v>
      </c>
      <c r="C264" s="54" t="s">
        <v>6</v>
      </c>
      <c r="D264" s="55"/>
      <c r="E264" s="32" t="s">
        <v>349</v>
      </c>
      <c r="F264" s="33">
        <v>25000</v>
      </c>
      <c r="G264" s="54" t="s">
        <v>6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32" t="s">
        <v>350</v>
      </c>
      <c r="C265" s="54" t="s">
        <v>6</v>
      </c>
      <c r="D265" s="55"/>
      <c r="E265" s="32" t="s">
        <v>350</v>
      </c>
      <c r="F265" s="33">
        <v>70000</v>
      </c>
      <c r="G265" s="54" t="s">
        <v>6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32" t="s">
        <v>351</v>
      </c>
      <c r="C266" s="54" t="s">
        <v>106</v>
      </c>
      <c r="D266" s="55"/>
      <c r="E266" s="32" t="s">
        <v>351</v>
      </c>
      <c r="F266" s="33">
        <v>2200</v>
      </c>
      <c r="G266" s="54" t="s">
        <v>106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32" t="s">
        <v>352</v>
      </c>
      <c r="C267" s="54" t="s">
        <v>353</v>
      </c>
      <c r="D267" s="55"/>
      <c r="E267" s="32" t="s">
        <v>352</v>
      </c>
      <c r="F267" s="33">
        <v>4590</v>
      </c>
      <c r="G267" s="54" t="s">
        <v>353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32" t="s">
        <v>354</v>
      </c>
      <c r="C268" s="54" t="s">
        <v>353</v>
      </c>
      <c r="D268" s="55"/>
      <c r="E268" s="32" t="s">
        <v>354</v>
      </c>
      <c r="F268" s="33">
        <v>7990</v>
      </c>
      <c r="G268" s="54" t="s">
        <v>353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32" t="s">
        <v>355</v>
      </c>
      <c r="C269" s="54" t="s">
        <v>353</v>
      </c>
      <c r="D269" s="55"/>
      <c r="E269" s="32" t="s">
        <v>355</v>
      </c>
      <c r="F269" s="33">
        <v>11500</v>
      </c>
      <c r="G269" s="54" t="s">
        <v>353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32" t="s">
        <v>356</v>
      </c>
      <c r="C270" s="54" t="s">
        <v>357</v>
      </c>
      <c r="D270" s="55"/>
      <c r="E270" s="32" t="s">
        <v>356</v>
      </c>
      <c r="F270" s="56">
        <v>1350</v>
      </c>
      <c r="G270" s="54" t="s">
        <v>357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32" t="s">
        <v>358</v>
      </c>
      <c r="C271" s="54" t="s">
        <v>357</v>
      </c>
      <c r="D271" s="55"/>
      <c r="E271" s="32" t="s">
        <v>358</v>
      </c>
      <c r="F271" s="56">
        <v>2550</v>
      </c>
      <c r="G271" s="54" t="s">
        <v>357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32" t="s">
        <v>359</v>
      </c>
      <c r="C272" s="54" t="s">
        <v>357</v>
      </c>
      <c r="D272" s="55"/>
      <c r="E272" s="32" t="s">
        <v>359</v>
      </c>
      <c r="F272" s="56">
        <v>2150</v>
      </c>
      <c r="G272" s="54" t="s">
        <v>357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32" t="s">
        <v>360</v>
      </c>
      <c r="C273" s="54" t="s">
        <v>357</v>
      </c>
      <c r="D273" s="55"/>
      <c r="E273" s="32" t="s">
        <v>360</v>
      </c>
      <c r="F273" s="56">
        <v>5700</v>
      </c>
      <c r="G273" s="54" t="s">
        <v>357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32" t="s">
        <v>361</v>
      </c>
      <c r="C274" s="54" t="s">
        <v>357</v>
      </c>
      <c r="D274" s="55"/>
      <c r="E274" s="32" t="s">
        <v>361</v>
      </c>
      <c r="F274" s="56">
        <v>2790</v>
      </c>
      <c r="G274" s="54" t="s">
        <v>357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32" t="s">
        <v>362</v>
      </c>
      <c r="C275" s="54" t="s">
        <v>6</v>
      </c>
      <c r="D275" s="55"/>
      <c r="E275" s="32" t="s">
        <v>362</v>
      </c>
      <c r="F275" s="57">
        <v>54500</v>
      </c>
      <c r="G275" s="54" t="s">
        <v>6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32" t="s">
        <v>363</v>
      </c>
      <c r="C276" s="54" t="s">
        <v>6</v>
      </c>
      <c r="D276" s="55"/>
      <c r="E276" s="32" t="s">
        <v>363</v>
      </c>
      <c r="F276" s="58">
        <v>54500</v>
      </c>
      <c r="G276" s="54" t="s">
        <v>6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32" t="s">
        <v>364</v>
      </c>
      <c r="C277" s="54" t="s">
        <v>6</v>
      </c>
      <c r="D277" s="55"/>
      <c r="E277" s="32" t="s">
        <v>364</v>
      </c>
      <c r="F277" s="58">
        <v>92800</v>
      </c>
      <c r="G277" s="54" t="s">
        <v>6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32" t="s">
        <v>365</v>
      </c>
      <c r="C278" s="54" t="s">
        <v>6</v>
      </c>
      <c r="D278" s="55"/>
      <c r="E278" s="32" t="s">
        <v>365</v>
      </c>
      <c r="F278" s="58">
        <v>1800</v>
      </c>
      <c r="G278" s="54" t="s">
        <v>6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59"/>
      <c r="C280" s="60"/>
      <c r="D280" s="1"/>
      <c r="E280" s="61" t="s">
        <v>4</v>
      </c>
      <c r="F280" s="62">
        <v>0</v>
      </c>
      <c r="G280" s="6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 t="s">
        <v>21</v>
      </c>
      <c r="C281" s="60" t="s">
        <v>366</v>
      </c>
      <c r="D281" s="1"/>
      <c r="E281" s="64" t="s">
        <v>21</v>
      </c>
      <c r="F281" s="62">
        <v>399</v>
      </c>
      <c r="G281" s="6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 t="s">
        <v>52</v>
      </c>
      <c r="C282" s="60" t="s">
        <v>366</v>
      </c>
      <c r="D282" s="1"/>
      <c r="E282" s="64" t="s">
        <v>52</v>
      </c>
      <c r="F282" s="62">
        <v>499</v>
      </c>
      <c r="G282" s="6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 t="s">
        <v>367</v>
      </c>
      <c r="C283" s="60" t="s">
        <v>366</v>
      </c>
      <c r="D283" s="1"/>
      <c r="E283" s="64" t="s">
        <v>367</v>
      </c>
      <c r="F283" s="62">
        <v>599</v>
      </c>
      <c r="G283" s="6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 t="s">
        <v>368</v>
      </c>
      <c r="C284" s="60" t="s">
        <v>366</v>
      </c>
      <c r="D284" s="1"/>
      <c r="E284" s="64" t="s">
        <v>368</v>
      </c>
      <c r="F284" s="62">
        <v>799</v>
      </c>
      <c r="G284" s="6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60"/>
      <c r="D285" s="1"/>
      <c r="E285" s="64" t="s">
        <v>369</v>
      </c>
      <c r="F285" s="62">
        <v>1200</v>
      </c>
      <c r="G285" s="6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59"/>
      <c r="C286" s="1" t="s">
        <v>370</v>
      </c>
      <c r="D286" s="1"/>
      <c r="E286" s="61" t="s">
        <v>371</v>
      </c>
      <c r="F286" s="62"/>
      <c r="G286" s="6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 t="s">
        <v>372</v>
      </c>
      <c r="C287" s="1" t="s">
        <v>373</v>
      </c>
      <c r="D287" s="1"/>
      <c r="E287" s="65" t="s">
        <v>374</v>
      </c>
      <c r="F287" s="63" t="s">
        <v>375</v>
      </c>
      <c r="G287" s="6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 t="s">
        <v>120</v>
      </c>
      <c r="C288" s="1" t="s">
        <v>376</v>
      </c>
      <c r="D288" s="1"/>
      <c r="E288" s="65" t="s">
        <v>377</v>
      </c>
      <c r="F288" s="63" t="s">
        <v>378</v>
      </c>
      <c r="G288" s="6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 t="s">
        <v>379</v>
      </c>
      <c r="C289" s="1" t="s">
        <v>380</v>
      </c>
      <c r="D289" s="1"/>
      <c r="E289" s="65" t="s">
        <v>381</v>
      </c>
      <c r="F289" s="63" t="s">
        <v>382</v>
      </c>
      <c r="G289" s="6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 t="s">
        <v>383</v>
      </c>
      <c r="C290" s="1" t="s">
        <v>384</v>
      </c>
      <c r="D290" s="1"/>
      <c r="E290" s="65" t="s">
        <v>385</v>
      </c>
      <c r="F290" s="63" t="s">
        <v>386</v>
      </c>
      <c r="G290" s="6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 t="s">
        <v>387</v>
      </c>
      <c r="C291" s="1" t="s">
        <v>388</v>
      </c>
      <c r="D291" s="1"/>
      <c r="E291" s="65" t="s">
        <v>389</v>
      </c>
      <c r="F291" s="63" t="s">
        <v>390</v>
      </c>
      <c r="G291" s="6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 t="s">
        <v>391</v>
      </c>
      <c r="C292" s="1"/>
      <c r="D292" s="1"/>
      <c r="E292" s="65" t="s">
        <v>392</v>
      </c>
      <c r="F292" s="63" t="s">
        <v>393</v>
      </c>
      <c r="G292" s="6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 t="s">
        <v>394</v>
      </c>
      <c r="C293" s="1"/>
      <c r="D293" s="1"/>
      <c r="E293" s="65" t="s">
        <v>395</v>
      </c>
      <c r="F293" s="63"/>
      <c r="G293" s="6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66" t="s">
        <v>396</v>
      </c>
      <c r="F294" s="67" t="s">
        <v>397</v>
      </c>
      <c r="G294" s="6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65" t="s">
        <v>398</v>
      </c>
      <c r="F295" s="67" t="s">
        <v>399</v>
      </c>
      <c r="G295" s="6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66" t="s">
        <v>400</v>
      </c>
      <c r="F296" s="67" t="s">
        <v>401</v>
      </c>
      <c r="G296" s="6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65" t="s">
        <v>402</v>
      </c>
      <c r="F297" s="67" t="s">
        <v>403</v>
      </c>
      <c r="G297" s="6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65" t="s">
        <v>404</v>
      </c>
      <c r="F298" s="63"/>
      <c r="G298" s="6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65" t="s">
        <v>405</v>
      </c>
      <c r="F299" s="63"/>
      <c r="G299" s="6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65" t="s">
        <v>406</v>
      </c>
      <c r="F300" s="63"/>
      <c r="G300" s="6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65" t="s">
        <v>407</v>
      </c>
      <c r="F301" s="63"/>
      <c r="G301" s="6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66" t="s">
        <v>408</v>
      </c>
      <c r="F302" s="63"/>
      <c r="G302" s="6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63"/>
      <c r="G303" s="6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63"/>
      <c r="G304" s="6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63"/>
      <c r="G305" s="6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63"/>
      <c r="G306" s="6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63"/>
      <c r="G307" s="6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63"/>
      <c r="G308" s="6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63"/>
      <c r="G309" s="6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63"/>
      <c r="G310" s="6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63"/>
      <c r="G311" s="6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63"/>
      <c r="G312" s="6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63"/>
      <c r="G313" s="6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63"/>
      <c r="G314" s="6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63"/>
      <c r="G315" s="6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63"/>
      <c r="G316" s="6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63"/>
      <c r="G317" s="6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63"/>
      <c r="G318" s="6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63"/>
      <c r="G319" s="6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63"/>
      <c r="G320" s="6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63"/>
      <c r="G321" s="6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63"/>
      <c r="G322" s="6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63"/>
      <c r="G323" s="6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63"/>
      <c r="G324" s="6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63"/>
      <c r="G325" s="6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63"/>
      <c r="G326" s="6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63"/>
      <c r="G327" s="6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63"/>
      <c r="G328" s="6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63"/>
      <c r="G329" s="6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63"/>
      <c r="G330" s="6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63"/>
      <c r="G331" s="6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63"/>
      <c r="G332" s="6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63"/>
      <c r="G333" s="6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63"/>
      <c r="G334" s="6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63"/>
      <c r="G335" s="6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63"/>
      <c r="G336" s="6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63"/>
      <c r="G337" s="6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63"/>
      <c r="G338" s="6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63"/>
      <c r="G339" s="6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63"/>
      <c r="G340" s="6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63"/>
      <c r="G341" s="6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63"/>
      <c r="G342" s="6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63"/>
      <c r="G343" s="6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63"/>
      <c r="G344" s="6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63"/>
      <c r="G345" s="6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63"/>
      <c r="G346" s="6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63"/>
      <c r="G347" s="6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63"/>
      <c r="G348" s="6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63"/>
      <c r="G349" s="6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63"/>
      <c r="G350" s="6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63"/>
      <c r="G351" s="6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63"/>
      <c r="G352" s="6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63"/>
      <c r="G353" s="6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63"/>
      <c r="G354" s="6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63"/>
      <c r="G355" s="6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63"/>
      <c r="G356" s="6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63"/>
      <c r="G357" s="6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63"/>
      <c r="G358" s="6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63"/>
      <c r="G359" s="6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63"/>
      <c r="G360" s="6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63"/>
      <c r="G361" s="6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63"/>
      <c r="G362" s="6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63"/>
      <c r="G363" s="6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63"/>
      <c r="G364" s="6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63"/>
      <c r="G365" s="6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63"/>
      <c r="G366" s="6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63"/>
      <c r="G367" s="6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63"/>
      <c r="G368" s="6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63"/>
      <c r="G369" s="6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63"/>
      <c r="G370" s="6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63"/>
      <c r="G371" s="6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63"/>
      <c r="G372" s="6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63"/>
      <c r="G373" s="6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63"/>
      <c r="G374" s="6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63"/>
      <c r="G375" s="6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63"/>
      <c r="G376" s="6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63"/>
      <c r="G377" s="6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63"/>
      <c r="G378" s="6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63"/>
      <c r="G379" s="6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63"/>
      <c r="G380" s="6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63"/>
      <c r="G381" s="6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63"/>
      <c r="G382" s="6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63"/>
      <c r="G383" s="6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63"/>
      <c r="G384" s="6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63"/>
      <c r="G385" s="6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63"/>
      <c r="G386" s="6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63"/>
      <c r="G387" s="6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63"/>
      <c r="G388" s="6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63"/>
      <c r="G389" s="6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63"/>
      <c r="G390" s="6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63"/>
      <c r="G391" s="6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63"/>
      <c r="G392" s="6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63"/>
      <c r="G393" s="6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63"/>
      <c r="G394" s="6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63"/>
      <c r="G395" s="6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63"/>
      <c r="G396" s="6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63"/>
      <c r="G397" s="6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63"/>
      <c r="G398" s="6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63"/>
      <c r="G399" s="6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63"/>
      <c r="G400" s="6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63"/>
      <c r="G401" s="6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63"/>
      <c r="G402" s="6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63"/>
      <c r="G403" s="6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63"/>
      <c r="G404" s="6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63"/>
      <c r="G405" s="6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63"/>
      <c r="G406" s="6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63"/>
      <c r="G407" s="6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63"/>
      <c r="G408" s="6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63"/>
      <c r="G409" s="6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63"/>
      <c r="G410" s="6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63"/>
      <c r="G411" s="6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63"/>
      <c r="G412" s="6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63"/>
      <c r="G413" s="6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63"/>
      <c r="G414" s="6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63"/>
      <c r="G415" s="6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63"/>
      <c r="G416" s="6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63"/>
      <c r="G417" s="6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63"/>
      <c r="G418" s="6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63"/>
      <c r="G419" s="6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63"/>
      <c r="G420" s="6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63"/>
      <c r="G421" s="6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63"/>
      <c r="G422" s="6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63"/>
      <c r="G423" s="6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63"/>
      <c r="G424" s="6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63"/>
      <c r="G425" s="6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63"/>
      <c r="G426" s="6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63"/>
      <c r="G427" s="6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63"/>
      <c r="G428" s="6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63"/>
      <c r="G429" s="6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63"/>
      <c r="G430" s="6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63"/>
      <c r="G431" s="6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63"/>
      <c r="G432" s="6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63"/>
      <c r="G433" s="6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63"/>
      <c r="G434" s="6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63"/>
      <c r="G435" s="6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63"/>
      <c r="G436" s="6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63"/>
      <c r="G437" s="6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63"/>
      <c r="G438" s="6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63"/>
      <c r="G439" s="6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63"/>
      <c r="G440" s="6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63"/>
      <c r="G441" s="6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63"/>
      <c r="G442" s="6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63"/>
      <c r="G443" s="6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63"/>
      <c r="G444" s="6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63"/>
      <c r="G445" s="6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63"/>
      <c r="G446" s="6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63"/>
      <c r="G447" s="6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63"/>
      <c r="G448" s="6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63"/>
      <c r="G449" s="6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63"/>
      <c r="G450" s="6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63"/>
      <c r="G451" s="6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63"/>
      <c r="G452" s="6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63"/>
      <c r="G453" s="6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63"/>
      <c r="G454" s="6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63"/>
      <c r="G455" s="6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63"/>
      <c r="G456" s="6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63"/>
      <c r="G457" s="6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63"/>
      <c r="G458" s="6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63"/>
      <c r="G459" s="6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63"/>
      <c r="G460" s="6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63"/>
      <c r="G461" s="6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63"/>
      <c r="G462" s="6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63"/>
      <c r="G463" s="6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63"/>
      <c r="G464" s="6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63"/>
      <c r="G465" s="6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63"/>
      <c r="G466" s="6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63"/>
      <c r="G467" s="6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63"/>
      <c r="G468" s="6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63"/>
      <c r="G469" s="6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63"/>
      <c r="G470" s="6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63"/>
      <c r="G471" s="6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63"/>
      <c r="G472" s="6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63"/>
      <c r="G473" s="6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63"/>
      <c r="G474" s="6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63"/>
      <c r="G475" s="6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63"/>
      <c r="G476" s="6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63"/>
      <c r="G477" s="6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63"/>
      <c r="G478" s="6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63"/>
      <c r="G479" s="6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63"/>
      <c r="G480" s="6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63"/>
      <c r="G481" s="6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63"/>
      <c r="G482" s="6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63"/>
      <c r="G483" s="6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63"/>
      <c r="G484" s="6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63"/>
      <c r="G485" s="6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63"/>
      <c r="G486" s="6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63"/>
      <c r="G487" s="6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63"/>
      <c r="G488" s="6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63"/>
      <c r="G489" s="6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63"/>
      <c r="G490" s="6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63"/>
      <c r="G491" s="6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63"/>
      <c r="G492" s="6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63"/>
      <c r="G493" s="6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63"/>
      <c r="G494" s="6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63"/>
      <c r="G495" s="6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63"/>
      <c r="G496" s="6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63"/>
      <c r="G497" s="6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63"/>
      <c r="G498" s="6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63"/>
      <c r="G499" s="6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63"/>
      <c r="G500" s="6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63"/>
      <c r="G501" s="6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63"/>
      <c r="G502" s="6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63"/>
      <c r="G503" s="6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63"/>
      <c r="G504" s="6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63"/>
      <c r="G505" s="6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63"/>
      <c r="G506" s="6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63"/>
      <c r="G507" s="6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63"/>
      <c r="G508" s="6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63"/>
      <c r="G509" s="6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63"/>
      <c r="G510" s="6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63"/>
      <c r="G511" s="6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63"/>
      <c r="G512" s="6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63"/>
      <c r="G513" s="6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63"/>
      <c r="G514" s="6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63"/>
      <c r="G515" s="6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63"/>
      <c r="G516" s="6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63"/>
      <c r="G517" s="6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63"/>
      <c r="G518" s="6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63"/>
      <c r="G519" s="6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63"/>
      <c r="G520" s="6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63"/>
      <c r="G521" s="6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63"/>
      <c r="G522" s="6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63"/>
      <c r="G523" s="6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63"/>
      <c r="G524" s="6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63"/>
      <c r="G525" s="6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63"/>
      <c r="G526" s="6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63"/>
      <c r="G527" s="6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63"/>
      <c r="G528" s="6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63"/>
      <c r="G529" s="6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63"/>
      <c r="G530" s="6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63"/>
      <c r="G531" s="6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63"/>
      <c r="G532" s="6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63"/>
      <c r="G533" s="6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63"/>
      <c r="G534" s="6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63"/>
      <c r="G535" s="6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63"/>
      <c r="G536" s="6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63"/>
      <c r="G537" s="6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63"/>
      <c r="G538" s="6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63"/>
      <c r="G539" s="6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63"/>
      <c r="G540" s="6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63"/>
      <c r="G541" s="6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63"/>
      <c r="G542" s="6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63"/>
      <c r="G543" s="6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63"/>
      <c r="G544" s="6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63"/>
      <c r="G545" s="6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63"/>
      <c r="G546" s="6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63"/>
      <c r="G547" s="6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63"/>
      <c r="G548" s="6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63"/>
      <c r="G549" s="6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63"/>
      <c r="G550" s="6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63"/>
      <c r="G551" s="6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63"/>
      <c r="G552" s="6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63"/>
      <c r="G553" s="6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63"/>
      <c r="G554" s="6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63"/>
      <c r="G555" s="6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63"/>
      <c r="G556" s="6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63"/>
      <c r="G557" s="6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63"/>
      <c r="G558" s="6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63"/>
      <c r="G559" s="6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63"/>
      <c r="G560" s="6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63"/>
      <c r="G561" s="6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63"/>
      <c r="G562" s="6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63"/>
      <c r="G563" s="6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63"/>
      <c r="G564" s="6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63"/>
      <c r="G565" s="6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63"/>
      <c r="G566" s="6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63"/>
      <c r="G567" s="6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63"/>
      <c r="G568" s="6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63"/>
      <c r="G569" s="6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63"/>
      <c r="G570" s="6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63"/>
      <c r="G571" s="6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63"/>
      <c r="G572" s="6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63"/>
      <c r="G573" s="6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63"/>
      <c r="G574" s="6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63"/>
      <c r="G575" s="6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63"/>
      <c r="G576" s="6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63"/>
      <c r="G577" s="6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63"/>
      <c r="G578" s="6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63"/>
      <c r="G579" s="6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63"/>
      <c r="G580" s="6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63"/>
      <c r="G581" s="6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63"/>
      <c r="G582" s="6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63"/>
      <c r="G583" s="6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63"/>
      <c r="G584" s="6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63"/>
      <c r="G585" s="6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63"/>
      <c r="G586" s="6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63"/>
      <c r="G587" s="6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63"/>
      <c r="G588" s="6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63"/>
      <c r="G589" s="6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63"/>
      <c r="G590" s="6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63"/>
      <c r="G591" s="6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63"/>
      <c r="G592" s="6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63"/>
      <c r="G593" s="6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63"/>
      <c r="G594" s="6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63"/>
      <c r="G595" s="6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63"/>
      <c r="G596" s="6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63"/>
      <c r="G597" s="6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63"/>
      <c r="G598" s="6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63"/>
      <c r="G599" s="6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63"/>
      <c r="G600" s="6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63"/>
      <c r="G601" s="6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63"/>
      <c r="G602" s="6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63"/>
      <c r="G603" s="6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63"/>
      <c r="G604" s="6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63"/>
      <c r="G605" s="6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63"/>
      <c r="G606" s="6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63"/>
      <c r="G607" s="6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63"/>
      <c r="G608" s="6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63"/>
      <c r="G609" s="6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63"/>
      <c r="G610" s="6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63"/>
      <c r="G611" s="6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63"/>
      <c r="G612" s="6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63"/>
      <c r="G613" s="6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63"/>
      <c r="G614" s="6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63"/>
      <c r="G615" s="6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63"/>
      <c r="G616" s="6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63"/>
      <c r="G617" s="6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63"/>
      <c r="G618" s="6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63"/>
      <c r="G619" s="6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63"/>
      <c r="G620" s="6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63"/>
      <c r="G621" s="6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63"/>
      <c r="G622" s="6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63"/>
      <c r="G623" s="6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63"/>
      <c r="G624" s="6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63"/>
      <c r="G625" s="6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63"/>
      <c r="G626" s="6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63"/>
      <c r="G627" s="6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63"/>
      <c r="G628" s="6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63"/>
      <c r="G629" s="6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63"/>
      <c r="G630" s="6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63"/>
      <c r="G631" s="6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63"/>
      <c r="G632" s="6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63"/>
      <c r="G633" s="6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63"/>
      <c r="G634" s="6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63"/>
      <c r="G635" s="6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63"/>
      <c r="G636" s="6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63"/>
      <c r="G637" s="6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63"/>
      <c r="G638" s="6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63"/>
      <c r="G639" s="6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63"/>
      <c r="G640" s="6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63"/>
      <c r="G641" s="6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63"/>
      <c r="G642" s="6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63"/>
      <c r="G643" s="6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63"/>
      <c r="G644" s="6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63"/>
      <c r="G645" s="6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63"/>
      <c r="G646" s="6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63"/>
      <c r="G647" s="6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63"/>
      <c r="G648" s="6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63"/>
      <c r="G649" s="6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63"/>
      <c r="G650" s="6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63"/>
      <c r="G651" s="6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63"/>
      <c r="G652" s="6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63"/>
      <c r="G653" s="6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63"/>
      <c r="G654" s="6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63"/>
      <c r="G655" s="6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63"/>
      <c r="G656" s="6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63"/>
      <c r="G657" s="6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63"/>
      <c r="G658" s="6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63"/>
      <c r="G659" s="6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63"/>
      <c r="G660" s="6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63"/>
      <c r="G661" s="6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63"/>
      <c r="G662" s="6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63"/>
      <c r="G663" s="6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63"/>
      <c r="G664" s="6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63"/>
      <c r="G665" s="6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63"/>
      <c r="G666" s="6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63"/>
      <c r="G667" s="6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63"/>
      <c r="G668" s="6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63"/>
      <c r="G669" s="6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63"/>
      <c r="G670" s="6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63"/>
      <c r="G671" s="6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63"/>
      <c r="G672" s="6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63"/>
      <c r="G673" s="6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63"/>
      <c r="G674" s="6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63"/>
      <c r="G675" s="6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63"/>
      <c r="G676" s="6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63"/>
      <c r="G677" s="6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63"/>
      <c r="G678" s="6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63"/>
      <c r="G679" s="6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63"/>
      <c r="G680" s="6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63"/>
      <c r="G681" s="6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63"/>
      <c r="G682" s="6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63"/>
      <c r="G683" s="6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63"/>
      <c r="G684" s="6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63"/>
      <c r="G685" s="6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63"/>
      <c r="G686" s="6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63"/>
      <c r="G687" s="6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63"/>
      <c r="G688" s="6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63"/>
      <c r="G689" s="6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63"/>
      <c r="G690" s="6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63"/>
      <c r="G691" s="6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63"/>
      <c r="G692" s="6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63"/>
      <c r="G693" s="6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63"/>
      <c r="G694" s="6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63"/>
      <c r="G695" s="6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63"/>
      <c r="G696" s="6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63"/>
      <c r="G697" s="6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63"/>
      <c r="G698" s="6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63"/>
      <c r="G699" s="6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63"/>
      <c r="G700" s="6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63"/>
      <c r="G701" s="6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63"/>
      <c r="G702" s="6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63"/>
      <c r="G703" s="6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63"/>
      <c r="G704" s="6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63"/>
      <c r="G705" s="6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63"/>
      <c r="G706" s="6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63"/>
      <c r="G707" s="6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63"/>
      <c r="G708" s="6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63"/>
      <c r="G709" s="6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63"/>
      <c r="G710" s="6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63"/>
      <c r="G711" s="6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63"/>
      <c r="G712" s="6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63"/>
      <c r="G713" s="6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63"/>
      <c r="G714" s="6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63"/>
      <c r="G715" s="6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63"/>
      <c r="G716" s="6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63"/>
      <c r="G717" s="6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63"/>
      <c r="G718" s="6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63"/>
      <c r="G719" s="6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63"/>
      <c r="G720" s="6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63"/>
      <c r="G721" s="6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63"/>
      <c r="G722" s="6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63"/>
      <c r="G723" s="6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63"/>
      <c r="G724" s="6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63"/>
      <c r="G725" s="6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63"/>
      <c r="G726" s="6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63"/>
      <c r="G727" s="6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63"/>
      <c r="G728" s="6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63"/>
      <c r="G729" s="6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63"/>
      <c r="G730" s="6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63"/>
      <c r="G731" s="6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63"/>
      <c r="G732" s="6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63"/>
      <c r="G733" s="6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63"/>
      <c r="G734" s="6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63"/>
      <c r="G735" s="6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63"/>
      <c r="G736" s="6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63"/>
      <c r="G737" s="6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63"/>
      <c r="G738" s="6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63"/>
      <c r="G739" s="6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63"/>
      <c r="G740" s="6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63"/>
      <c r="G741" s="6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63"/>
      <c r="G742" s="6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63"/>
      <c r="G743" s="6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63"/>
      <c r="G744" s="6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63"/>
      <c r="G745" s="6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63"/>
      <c r="G746" s="6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63"/>
      <c r="G747" s="6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63"/>
      <c r="G748" s="6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63"/>
      <c r="G749" s="6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63"/>
      <c r="G750" s="6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63"/>
      <c r="G751" s="6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63"/>
      <c r="G752" s="6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63"/>
      <c r="G753" s="6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63"/>
      <c r="G754" s="6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63"/>
      <c r="G755" s="6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63"/>
      <c r="G756" s="6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63"/>
      <c r="G757" s="6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63"/>
      <c r="G758" s="6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63"/>
      <c r="G759" s="6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63"/>
      <c r="G760" s="6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63"/>
      <c r="G761" s="6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63"/>
      <c r="G762" s="6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63"/>
      <c r="G763" s="6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63"/>
      <c r="G764" s="6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63"/>
      <c r="G765" s="6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63"/>
      <c r="G766" s="6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63"/>
      <c r="G767" s="6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63"/>
      <c r="G768" s="6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63"/>
      <c r="G769" s="6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63"/>
      <c r="G770" s="6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63"/>
      <c r="G771" s="6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63"/>
      <c r="G772" s="6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63"/>
      <c r="G773" s="6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63"/>
      <c r="G774" s="6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63"/>
      <c r="G775" s="6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63"/>
      <c r="G776" s="6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63"/>
      <c r="G777" s="6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63"/>
      <c r="G778" s="6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63"/>
      <c r="G779" s="6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63"/>
      <c r="G780" s="6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63"/>
      <c r="G781" s="6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63"/>
      <c r="G782" s="6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63"/>
      <c r="G783" s="6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63"/>
      <c r="G784" s="6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63"/>
      <c r="G785" s="6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63"/>
      <c r="G786" s="6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63"/>
      <c r="G787" s="6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63"/>
      <c r="G788" s="6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63"/>
      <c r="G789" s="6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63"/>
      <c r="G790" s="6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63"/>
      <c r="G791" s="6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63"/>
      <c r="G792" s="6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63"/>
      <c r="G793" s="6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63"/>
      <c r="G794" s="6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63"/>
      <c r="G795" s="6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63"/>
      <c r="G796" s="6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63"/>
      <c r="G797" s="6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63"/>
      <c r="G798" s="6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63"/>
      <c r="G799" s="6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63"/>
      <c r="G800" s="6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63"/>
      <c r="G801" s="6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63"/>
      <c r="G802" s="6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63"/>
      <c r="G803" s="6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63"/>
      <c r="G804" s="6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63"/>
      <c r="G805" s="6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63"/>
      <c r="G806" s="6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63"/>
      <c r="G807" s="6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63"/>
      <c r="G808" s="6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63"/>
      <c r="G809" s="6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63"/>
      <c r="G810" s="6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63"/>
      <c r="G811" s="6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63"/>
      <c r="G812" s="6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63"/>
      <c r="G813" s="6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63"/>
      <c r="G814" s="6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63"/>
      <c r="G815" s="6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63"/>
      <c r="G816" s="6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63"/>
      <c r="G817" s="6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63"/>
      <c r="G818" s="6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63"/>
      <c r="G819" s="6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63"/>
      <c r="G820" s="6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63"/>
      <c r="G821" s="6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63"/>
      <c r="G822" s="6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63"/>
      <c r="G823" s="6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63"/>
      <c r="G824" s="6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63"/>
      <c r="G825" s="6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63"/>
      <c r="G826" s="6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63"/>
      <c r="G827" s="6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63"/>
      <c r="G828" s="6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63"/>
      <c r="G829" s="6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63"/>
      <c r="G830" s="6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63"/>
      <c r="G831" s="6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63"/>
      <c r="G832" s="6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63"/>
      <c r="G833" s="6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63"/>
      <c r="G834" s="6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63"/>
      <c r="G835" s="6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63"/>
      <c r="G836" s="6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63"/>
      <c r="G837" s="6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63"/>
      <c r="G838" s="6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63"/>
      <c r="G839" s="6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63"/>
      <c r="G840" s="6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63"/>
      <c r="G841" s="6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63"/>
      <c r="G842" s="6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63"/>
      <c r="G843" s="6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63"/>
      <c r="G844" s="6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63"/>
      <c r="G845" s="6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63"/>
      <c r="G846" s="6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63"/>
      <c r="G847" s="6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63"/>
      <c r="G848" s="6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63"/>
      <c r="G849" s="6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63"/>
      <c r="G850" s="6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63"/>
      <c r="G851" s="6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63"/>
      <c r="G852" s="6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63"/>
      <c r="G853" s="6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63"/>
      <c r="G854" s="6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63"/>
      <c r="G855" s="6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63"/>
      <c r="G856" s="6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63"/>
      <c r="G857" s="6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63"/>
      <c r="G858" s="6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63"/>
      <c r="G859" s="6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63"/>
      <c r="G860" s="6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63"/>
      <c r="G861" s="6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63"/>
      <c r="G862" s="6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63"/>
      <c r="G863" s="6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63"/>
      <c r="G864" s="6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63"/>
      <c r="G865" s="6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63"/>
      <c r="G866" s="6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63"/>
      <c r="G867" s="6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63"/>
      <c r="G868" s="6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63"/>
      <c r="G869" s="6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63"/>
      <c r="G870" s="6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63"/>
      <c r="G871" s="6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63"/>
      <c r="G872" s="6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63"/>
      <c r="G873" s="6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63"/>
      <c r="G874" s="6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63"/>
      <c r="G875" s="6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63"/>
      <c r="G876" s="6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63"/>
      <c r="G877" s="6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63"/>
      <c r="G878" s="6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63"/>
      <c r="G879" s="6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63"/>
      <c r="G880" s="6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63"/>
      <c r="G881" s="6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63"/>
      <c r="G882" s="6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63"/>
      <c r="G883" s="6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63"/>
      <c r="G884" s="6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63"/>
      <c r="G885" s="6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63"/>
      <c r="G886" s="6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63"/>
      <c r="G887" s="6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63"/>
      <c r="G888" s="6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63"/>
      <c r="G889" s="6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63"/>
      <c r="G890" s="6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63"/>
      <c r="G891" s="6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63"/>
      <c r="G892" s="6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63"/>
      <c r="G893" s="6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63"/>
      <c r="G894" s="6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63"/>
      <c r="G895" s="6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63"/>
      <c r="G896" s="6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63"/>
      <c r="G897" s="6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63"/>
      <c r="G898" s="6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63"/>
      <c r="G899" s="6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63"/>
      <c r="G900" s="6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63"/>
      <c r="G901" s="6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63"/>
      <c r="G902" s="6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63"/>
      <c r="G903" s="6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63"/>
      <c r="G904" s="6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63"/>
      <c r="G905" s="6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63"/>
      <c r="G906" s="6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63"/>
      <c r="G907" s="6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63"/>
      <c r="G908" s="6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63"/>
      <c r="G909" s="6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63"/>
      <c r="G910" s="6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63"/>
      <c r="G911" s="6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63"/>
      <c r="G912" s="6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63"/>
      <c r="G913" s="6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63"/>
      <c r="G914" s="6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63"/>
      <c r="G915" s="6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63"/>
      <c r="G916" s="6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63"/>
      <c r="G917" s="6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63"/>
      <c r="G918" s="6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63"/>
      <c r="G919" s="6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63"/>
      <c r="G920" s="6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63"/>
      <c r="G921" s="6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63"/>
      <c r="G922" s="6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63"/>
      <c r="G923" s="6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63"/>
      <c r="G924" s="6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63"/>
      <c r="G925" s="6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63"/>
      <c r="G926" s="6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63"/>
      <c r="G927" s="6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63"/>
      <c r="G928" s="6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63"/>
      <c r="G929" s="6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63"/>
      <c r="G930" s="6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63"/>
      <c r="G931" s="6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63"/>
      <c r="G932" s="6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63"/>
      <c r="G933" s="6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63"/>
      <c r="G934" s="6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63"/>
      <c r="G935" s="6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63"/>
      <c r="G936" s="6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63"/>
      <c r="G937" s="6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63"/>
      <c r="G938" s="6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63"/>
      <c r="G939" s="6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63"/>
      <c r="G940" s="6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63"/>
      <c r="G941" s="6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63"/>
      <c r="G942" s="6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63"/>
      <c r="G943" s="6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63"/>
      <c r="G944" s="6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63"/>
      <c r="G945" s="6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63"/>
      <c r="G946" s="6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63"/>
      <c r="G947" s="6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63"/>
      <c r="G948" s="6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63"/>
      <c r="G949" s="6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63"/>
      <c r="G950" s="6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63"/>
      <c r="G951" s="6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63"/>
      <c r="G952" s="6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63"/>
      <c r="G953" s="6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63"/>
      <c r="G954" s="6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63"/>
      <c r="G955" s="6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63"/>
      <c r="G956" s="6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63"/>
      <c r="G957" s="6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63"/>
      <c r="G958" s="6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63"/>
      <c r="G959" s="6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63"/>
      <c r="G960" s="6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63"/>
      <c r="G961" s="6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63"/>
      <c r="G962" s="6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63"/>
      <c r="G963" s="6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63"/>
      <c r="G964" s="6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63"/>
      <c r="G965" s="6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63"/>
      <c r="G966" s="6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63"/>
      <c r="G967" s="6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63"/>
      <c r="G968" s="6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63"/>
      <c r="G969" s="6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63"/>
      <c r="G970" s="6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63"/>
      <c r="G971" s="6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63"/>
      <c r="G972" s="6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63"/>
      <c r="G973" s="6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63"/>
      <c r="G974" s="6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63"/>
      <c r="G975" s="6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63"/>
      <c r="G976" s="6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63"/>
      <c r="G977" s="6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63"/>
      <c r="G978" s="6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63"/>
      <c r="G979" s="6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63"/>
      <c r="G980" s="6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63"/>
      <c r="G981" s="6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63"/>
      <c r="G982" s="6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63"/>
      <c r="G983" s="6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63"/>
      <c r="G984" s="6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63"/>
      <c r="G985" s="6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63"/>
      <c r="G986" s="6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63"/>
      <c r="G987" s="6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63"/>
      <c r="G988" s="6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63"/>
      <c r="G989" s="6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63"/>
      <c r="G990" s="6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63"/>
      <c r="G991" s="6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63"/>
      <c r="G992" s="6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63"/>
      <c r="G993" s="6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63"/>
      <c r="G994" s="6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63"/>
      <c r="G995" s="6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63"/>
      <c r="G996" s="6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63"/>
      <c r="G997" s="6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63"/>
      <c r="G998" s="6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63"/>
      <c r="G999" s="6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63"/>
      <c r="G1000" s="6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howErrorMessage="1" sqref="B124 E124" xr:uid="{00000000-0002-0000-0000-000000000000}">
      <formula1>$C$16:$C$844</formula1>
    </dataValidation>
  </dataValidations>
  <hyperlinks>
    <hyperlink ref="B17" r:id="rId1" xr:uid="{00000000-0004-0000-0000-000000000000}"/>
    <hyperlink ref="E17" r:id="rId2" xr:uid="{00000000-0004-0000-0000-000001000000}"/>
    <hyperlink ref="B21" r:id="rId3" xr:uid="{00000000-0004-0000-0000-000002000000}"/>
    <hyperlink ref="E21" r:id="rId4" xr:uid="{00000000-0004-0000-0000-000003000000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00000000-0004-0000-0000-000004000000}"/>
    <hyperlink ref="F271" r:id="rId6" display="https://www.pbastore.net/product/detail/1346/QOOLIS-RACK-9U-%E0%B8%A5%E0%B8%B6%E0%B8%81-45CM-%E0%B8%A3%E0%B8%B8%E0%B9%88%E0%B8%99-6409" xr:uid="{00000000-0004-0000-0000-000005000000}"/>
    <hyperlink ref="F272" r:id="rId7" display="https://www.pbastore.net/product/detail/1345/QOOLIS-RACK-6U-%E0%B8%A5%E0%B8%B6%E0%B8%81-45CM-%E0%B8%A3%E0%B8%B8%E0%B9%88%E0%B8%99-6406.html" xr:uid="{00000000-0004-0000-0000-000006000000}"/>
    <hyperlink ref="F273" r:id="rId8" display="https://www.pbastore.net/product/detail/2025/%E0%B8%95%E0%B8%B9%E0%B9%89-Wall-Rack-15U-%E0%B8%A5%E0%B8%B6%E0%B8%81-60CM-%E0%B8%AB%E0%B8%99%E0%B8%B2-5MM-GLINK-%E0%B8%A3%E0%B8%B8%E0%B9%88%E0%B8%99-GC15U.html" xr:uid="{00000000-0004-0000-0000-000007000000}"/>
    <hyperlink ref="F274" r:id="rId9" display="https://www.pbastore.net/product/detail/2026/%E0%B8%95%E0%B8%B9%E0%B9%89-Wall-Rack-12U-%E0%B8%A5%E0%B8%B6%E0%B8%81-60CM-%E0%B8%AB%E0%B8%99%E0%B8%B2-1.22MM-GLINK-%E0%B8%A3%E0%B8%B8%E0%B9%88%E0%B8%99-GC12U.html" xr:uid="{00000000-0004-0000-0000-000008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 x14ac:dyDescent="0.3"/>
  <cols>
    <col min="1" max="1" width="0.6640625" customWidth="1"/>
    <col min="2" max="2" width="18" customWidth="1"/>
    <col min="3" max="5" width="14.33203125" customWidth="1"/>
    <col min="6" max="6" width="2.44140625" customWidth="1"/>
    <col min="7" max="7" width="16.44140625" customWidth="1"/>
    <col min="8" max="8" width="8.6640625" customWidth="1"/>
    <col min="9" max="9" width="35.44140625" customWidth="1"/>
    <col min="10" max="10" width="52" customWidth="1"/>
    <col min="11" max="11" width="53.44140625" customWidth="1"/>
    <col min="12" max="13" width="62.44140625" customWidth="1"/>
    <col min="14" max="14" width="53.44140625" customWidth="1"/>
    <col min="15" max="15" width="20.44140625" customWidth="1"/>
    <col min="16" max="16" width="26.6640625" customWidth="1"/>
    <col min="17" max="17" width="63.44140625" customWidth="1"/>
    <col min="18" max="18" width="27.44140625" customWidth="1"/>
    <col min="19" max="19" width="45.6640625" customWidth="1"/>
    <col min="20" max="20" width="23.44140625" customWidth="1"/>
    <col min="21" max="21" width="13.6640625" customWidth="1"/>
    <col min="22" max="22" width="8.6640625" customWidth="1"/>
    <col min="23" max="23" width="46.6640625" customWidth="1"/>
    <col min="24" max="26" width="8.6640625" customWidth="1"/>
  </cols>
  <sheetData>
    <row r="1" spans="1:26" ht="14.25" customHeight="1" x14ac:dyDescent="0.3">
      <c r="P1" s="68"/>
      <c r="Q1" s="68"/>
      <c r="R1" s="68"/>
    </row>
    <row r="2" spans="1:26" ht="33.75" customHeight="1" x14ac:dyDescent="0.3">
      <c r="B2" s="69" t="s">
        <v>409</v>
      </c>
      <c r="C2" s="69" t="s">
        <v>410</v>
      </c>
      <c r="D2" s="69" t="s">
        <v>411</v>
      </c>
      <c r="E2" s="69" t="s">
        <v>412</v>
      </c>
      <c r="G2" s="70" t="s">
        <v>413</v>
      </c>
      <c r="H2" s="68"/>
      <c r="P2" s="68"/>
      <c r="Q2" s="68"/>
      <c r="R2" s="68"/>
    </row>
    <row r="3" spans="1:26" ht="27" customHeight="1" x14ac:dyDescent="0.3">
      <c r="A3" s="71"/>
      <c r="B3" s="72" t="s">
        <v>414</v>
      </c>
      <c r="C3" s="72" t="s">
        <v>415</v>
      </c>
      <c r="D3" s="72" t="s">
        <v>416</v>
      </c>
      <c r="E3" s="72" t="s">
        <v>416</v>
      </c>
      <c r="F3" s="71"/>
      <c r="G3" s="72" t="s">
        <v>416</v>
      </c>
      <c r="H3" s="72" t="s">
        <v>416</v>
      </c>
      <c r="I3" s="72" t="s">
        <v>417</v>
      </c>
      <c r="J3" s="73" t="s">
        <v>418</v>
      </c>
      <c r="K3" s="73" t="s">
        <v>419</v>
      </c>
      <c r="L3" s="71"/>
      <c r="M3" s="71"/>
      <c r="N3" s="74" t="s">
        <v>420</v>
      </c>
      <c r="O3" s="74" t="s">
        <v>421</v>
      </c>
      <c r="P3" s="74"/>
      <c r="Q3" s="75"/>
      <c r="R3" s="75"/>
      <c r="S3" s="71"/>
      <c r="T3" s="73"/>
      <c r="U3" s="73"/>
      <c r="V3" s="71"/>
      <c r="W3" s="76" t="s">
        <v>422</v>
      </c>
      <c r="X3" s="71"/>
      <c r="Y3" s="71"/>
      <c r="Z3" s="71"/>
    </row>
    <row r="4" spans="1:26" ht="16.5" customHeight="1" x14ac:dyDescent="0.3">
      <c r="B4" s="77" t="s">
        <v>423</v>
      </c>
      <c r="C4" s="78" t="s">
        <v>424</v>
      </c>
      <c r="D4" s="78" t="s">
        <v>425</v>
      </c>
      <c r="E4" s="78" t="s">
        <v>426</v>
      </c>
      <c r="G4" s="78" t="s">
        <v>427</v>
      </c>
      <c r="H4" s="78" t="s">
        <v>427</v>
      </c>
      <c r="I4" s="79" t="s">
        <v>428</v>
      </c>
      <c r="J4" s="80" t="s">
        <v>429</v>
      </c>
      <c r="K4" s="79" t="s">
        <v>303</v>
      </c>
      <c r="N4" s="81" t="s">
        <v>430</v>
      </c>
      <c r="O4" s="82" t="s">
        <v>431</v>
      </c>
      <c r="P4" s="82" t="s">
        <v>432</v>
      </c>
      <c r="Q4" s="83"/>
      <c r="R4" s="83"/>
      <c r="T4" s="79" t="s">
        <v>433</v>
      </c>
      <c r="U4" s="78" t="s">
        <v>434</v>
      </c>
      <c r="W4" s="76" t="s">
        <v>435</v>
      </c>
    </row>
    <row r="5" spans="1:26" ht="16.5" customHeight="1" x14ac:dyDescent="0.3">
      <c r="B5" s="77" t="s">
        <v>436</v>
      </c>
      <c r="C5" s="78" t="s">
        <v>437</v>
      </c>
      <c r="D5" s="78" t="s">
        <v>425</v>
      </c>
      <c r="E5" s="78" t="s">
        <v>426</v>
      </c>
      <c r="G5" s="78" t="s">
        <v>427</v>
      </c>
      <c r="H5" s="78" t="s">
        <v>438</v>
      </c>
      <c r="I5" s="79" t="s">
        <v>439</v>
      </c>
      <c r="J5" s="80" t="s">
        <v>440</v>
      </c>
      <c r="K5" s="79" t="s">
        <v>441</v>
      </c>
      <c r="N5" s="81" t="s">
        <v>442</v>
      </c>
      <c r="O5" s="82" t="s">
        <v>443</v>
      </c>
      <c r="P5" s="82" t="s">
        <v>444</v>
      </c>
      <c r="Q5" s="84" t="s">
        <v>445</v>
      </c>
      <c r="R5" s="76" t="s">
        <v>446</v>
      </c>
      <c r="S5" s="76" t="s">
        <v>447</v>
      </c>
      <c r="T5" s="79" t="s">
        <v>448</v>
      </c>
      <c r="U5" s="78" t="s">
        <v>449</v>
      </c>
      <c r="W5" s="76" t="s">
        <v>450</v>
      </c>
    </row>
    <row r="6" spans="1:26" ht="16.5" customHeight="1" x14ac:dyDescent="0.3">
      <c r="B6" s="77" t="s">
        <v>451</v>
      </c>
      <c r="C6" s="78" t="s">
        <v>452</v>
      </c>
      <c r="D6" s="78" t="s">
        <v>453</v>
      </c>
      <c r="E6" s="78" t="s">
        <v>438</v>
      </c>
      <c r="G6" s="78" t="s">
        <v>438</v>
      </c>
      <c r="H6" s="78" t="s">
        <v>454</v>
      </c>
      <c r="I6" s="79" t="s">
        <v>455</v>
      </c>
      <c r="J6" s="80" t="s">
        <v>456</v>
      </c>
      <c r="K6" s="79" t="s">
        <v>457</v>
      </c>
      <c r="N6" s="81" t="s">
        <v>458</v>
      </c>
      <c r="O6" s="82" t="s">
        <v>459</v>
      </c>
      <c r="P6" s="82" t="s">
        <v>460</v>
      </c>
      <c r="Q6" s="84" t="s">
        <v>445</v>
      </c>
      <c r="R6" s="76" t="s">
        <v>446</v>
      </c>
      <c r="S6" s="76" t="s">
        <v>447</v>
      </c>
      <c r="T6" s="79" t="s">
        <v>445</v>
      </c>
      <c r="U6" s="78" t="s">
        <v>461</v>
      </c>
      <c r="W6" s="76" t="s">
        <v>462</v>
      </c>
    </row>
    <row r="7" spans="1:26" ht="16.5" customHeight="1" x14ac:dyDescent="0.3">
      <c r="B7" s="77" t="s">
        <v>463</v>
      </c>
      <c r="C7" s="78" t="s">
        <v>464</v>
      </c>
      <c r="D7" s="78" t="s">
        <v>453</v>
      </c>
      <c r="E7" s="78" t="s">
        <v>438</v>
      </c>
      <c r="G7" s="78" t="s">
        <v>454</v>
      </c>
      <c r="H7" s="78" t="s">
        <v>465</v>
      </c>
      <c r="I7" s="79" t="s">
        <v>466</v>
      </c>
      <c r="J7" s="85" t="s">
        <v>467</v>
      </c>
      <c r="K7" s="85" t="s">
        <v>401</v>
      </c>
      <c r="N7" s="81" t="s">
        <v>468</v>
      </c>
      <c r="O7" s="78" t="s">
        <v>469</v>
      </c>
      <c r="P7" s="82" t="s">
        <v>470</v>
      </c>
      <c r="Q7" s="84" t="s">
        <v>448</v>
      </c>
      <c r="R7" s="81" t="s">
        <v>468</v>
      </c>
      <c r="S7" s="76" t="s">
        <v>471</v>
      </c>
      <c r="T7" s="79"/>
      <c r="U7" s="78"/>
      <c r="W7" s="76" t="s">
        <v>472</v>
      </c>
    </row>
    <row r="8" spans="1:26" ht="16.5" customHeight="1" x14ac:dyDescent="0.3">
      <c r="B8" s="77" t="s">
        <v>473</v>
      </c>
      <c r="C8" s="78" t="s">
        <v>474</v>
      </c>
      <c r="D8" s="78" t="s">
        <v>453</v>
      </c>
      <c r="E8" s="78" t="s">
        <v>438</v>
      </c>
      <c r="G8" s="78" t="s">
        <v>438</v>
      </c>
      <c r="H8" s="78" t="s">
        <v>475</v>
      </c>
      <c r="I8" s="79" t="s">
        <v>476</v>
      </c>
      <c r="J8" s="80" t="s">
        <v>477</v>
      </c>
      <c r="K8" s="80" t="s">
        <v>403</v>
      </c>
      <c r="N8" s="81" t="s">
        <v>478</v>
      </c>
      <c r="O8" s="78" t="s">
        <v>479</v>
      </c>
      <c r="P8" s="82" t="s">
        <v>480</v>
      </c>
      <c r="Q8" s="84" t="s">
        <v>448</v>
      </c>
      <c r="R8" s="81" t="s">
        <v>468</v>
      </c>
      <c r="S8" s="76" t="s">
        <v>471</v>
      </c>
      <c r="W8" s="76" t="s">
        <v>481</v>
      </c>
    </row>
    <row r="9" spans="1:26" ht="16.5" customHeight="1" x14ac:dyDescent="0.3">
      <c r="B9" s="77" t="s">
        <v>482</v>
      </c>
      <c r="C9" s="78" t="s">
        <v>483</v>
      </c>
      <c r="D9" s="78" t="s">
        <v>454</v>
      </c>
      <c r="E9" s="78" t="s">
        <v>484</v>
      </c>
      <c r="G9" s="78" t="s">
        <v>454</v>
      </c>
      <c r="H9" s="78" t="s">
        <v>388</v>
      </c>
      <c r="I9" s="79" t="s">
        <v>485</v>
      </c>
      <c r="J9" s="85" t="s">
        <v>486</v>
      </c>
      <c r="K9" s="80" t="s">
        <v>487</v>
      </c>
      <c r="N9" s="81" t="s">
        <v>488</v>
      </c>
      <c r="O9" s="82" t="s">
        <v>489</v>
      </c>
      <c r="P9" s="82" t="s">
        <v>490</v>
      </c>
      <c r="Q9" s="84" t="s">
        <v>445</v>
      </c>
      <c r="R9" s="76" t="s">
        <v>446</v>
      </c>
      <c r="S9" s="76" t="s">
        <v>447</v>
      </c>
      <c r="T9" s="76" t="s">
        <v>491</v>
      </c>
      <c r="U9" s="68" t="s">
        <v>492</v>
      </c>
      <c r="W9" s="76" t="s">
        <v>493</v>
      </c>
    </row>
    <row r="10" spans="1:26" ht="16.5" customHeight="1" x14ac:dyDescent="0.3">
      <c r="B10" s="77" t="s">
        <v>494</v>
      </c>
      <c r="C10" s="78" t="s">
        <v>495</v>
      </c>
      <c r="D10" s="78" t="s">
        <v>454</v>
      </c>
      <c r="E10" s="78" t="s">
        <v>484</v>
      </c>
      <c r="G10" s="78" t="s">
        <v>454</v>
      </c>
      <c r="H10" s="68" t="s">
        <v>496</v>
      </c>
      <c r="I10" s="86" t="s">
        <v>497</v>
      </c>
      <c r="J10" s="76" t="s">
        <v>498</v>
      </c>
      <c r="K10" s="80" t="s">
        <v>499</v>
      </c>
      <c r="N10" s="81" t="s">
        <v>500</v>
      </c>
      <c r="O10" s="78" t="s">
        <v>501</v>
      </c>
      <c r="P10" s="82" t="s">
        <v>480</v>
      </c>
      <c r="Q10" s="84" t="s">
        <v>448</v>
      </c>
      <c r="R10" s="81" t="s">
        <v>468</v>
      </c>
      <c r="S10" s="76" t="s">
        <v>471</v>
      </c>
      <c r="T10" s="76" t="s">
        <v>502</v>
      </c>
      <c r="U10" s="68" t="s">
        <v>503</v>
      </c>
      <c r="W10" s="76" t="s">
        <v>504</v>
      </c>
    </row>
    <row r="11" spans="1:26" ht="16.5" customHeight="1" x14ac:dyDescent="0.3">
      <c r="B11" s="77" t="s">
        <v>505</v>
      </c>
      <c r="C11" s="78" t="s">
        <v>506</v>
      </c>
      <c r="D11" s="78" t="s">
        <v>507</v>
      </c>
      <c r="E11" s="78" t="s">
        <v>438</v>
      </c>
      <c r="G11" s="78" t="s">
        <v>465</v>
      </c>
      <c r="H11" s="68" t="s">
        <v>508</v>
      </c>
      <c r="I11" s="86" t="s">
        <v>509</v>
      </c>
      <c r="J11" s="76" t="s">
        <v>409</v>
      </c>
      <c r="N11" s="87" t="s">
        <v>510</v>
      </c>
      <c r="O11" s="78" t="s">
        <v>511</v>
      </c>
      <c r="P11" s="82" t="s">
        <v>480</v>
      </c>
      <c r="Q11" s="84" t="s">
        <v>448</v>
      </c>
      <c r="R11" s="81" t="s">
        <v>468</v>
      </c>
      <c r="S11" s="76" t="s">
        <v>471</v>
      </c>
      <c r="T11" s="76" t="s">
        <v>512</v>
      </c>
      <c r="U11" s="68" t="s">
        <v>513</v>
      </c>
      <c r="W11" s="76" t="s">
        <v>514</v>
      </c>
    </row>
    <row r="12" spans="1:26" ht="16.5" customHeight="1" x14ac:dyDescent="0.3">
      <c r="B12" s="77" t="s">
        <v>515</v>
      </c>
      <c r="C12" s="78" t="s">
        <v>516</v>
      </c>
      <c r="D12" s="78" t="s">
        <v>507</v>
      </c>
      <c r="E12" s="78" t="s">
        <v>438</v>
      </c>
      <c r="G12" s="78" t="s">
        <v>438</v>
      </c>
      <c r="H12" s="68" t="s">
        <v>517</v>
      </c>
      <c r="I12" s="85" t="s">
        <v>518</v>
      </c>
      <c r="N12" s="81" t="s">
        <v>519</v>
      </c>
      <c r="O12" s="78" t="s">
        <v>520</v>
      </c>
      <c r="P12" s="82" t="s">
        <v>480</v>
      </c>
      <c r="Q12" s="84" t="s">
        <v>448</v>
      </c>
      <c r="R12" s="81" t="s">
        <v>468</v>
      </c>
      <c r="S12" s="76" t="s">
        <v>471</v>
      </c>
      <c r="T12" s="76" t="s">
        <v>521</v>
      </c>
      <c r="U12" s="68" t="s">
        <v>522</v>
      </c>
      <c r="W12" s="76" t="s">
        <v>523</v>
      </c>
    </row>
    <row r="13" spans="1:26" ht="16.5" customHeight="1" x14ac:dyDescent="0.3">
      <c r="B13" s="77" t="s">
        <v>524</v>
      </c>
      <c r="C13" s="78" t="s">
        <v>525</v>
      </c>
      <c r="D13" s="78" t="s">
        <v>507</v>
      </c>
      <c r="E13" s="78" t="s">
        <v>438</v>
      </c>
      <c r="G13" s="78" t="s">
        <v>438</v>
      </c>
      <c r="H13" s="68" t="s">
        <v>526</v>
      </c>
      <c r="I13" s="85" t="s">
        <v>518</v>
      </c>
      <c r="N13" s="88" t="s">
        <v>527</v>
      </c>
      <c r="O13" s="78" t="s">
        <v>528</v>
      </c>
      <c r="P13" s="82" t="s">
        <v>480</v>
      </c>
      <c r="Q13" s="84" t="s">
        <v>448</v>
      </c>
      <c r="R13" s="81" t="s">
        <v>468</v>
      </c>
      <c r="S13" s="76" t="s">
        <v>471</v>
      </c>
      <c r="T13" s="76" t="s">
        <v>529</v>
      </c>
      <c r="U13" s="68" t="s">
        <v>530</v>
      </c>
      <c r="W13" s="76" t="s">
        <v>531</v>
      </c>
    </row>
    <row r="14" spans="1:26" ht="16.5" customHeight="1" x14ac:dyDescent="0.3">
      <c r="B14" s="77" t="s">
        <v>532</v>
      </c>
      <c r="C14" s="78" t="s">
        <v>533</v>
      </c>
      <c r="D14" s="78" t="s">
        <v>507</v>
      </c>
      <c r="E14" s="78" t="s">
        <v>438</v>
      </c>
      <c r="G14" s="78" t="s">
        <v>438</v>
      </c>
      <c r="H14" s="68" t="s">
        <v>534</v>
      </c>
      <c r="I14" s="89" t="s">
        <v>535</v>
      </c>
      <c r="J14" s="68"/>
      <c r="N14" s="81" t="s">
        <v>536</v>
      </c>
      <c r="O14" s="82" t="s">
        <v>537</v>
      </c>
      <c r="P14" s="82" t="s">
        <v>460</v>
      </c>
      <c r="Q14" s="84" t="s">
        <v>445</v>
      </c>
      <c r="R14" s="76" t="s">
        <v>446</v>
      </c>
      <c r="S14" s="76" t="s">
        <v>447</v>
      </c>
      <c r="T14" s="76" t="s">
        <v>538</v>
      </c>
      <c r="U14" s="68" t="s">
        <v>539</v>
      </c>
      <c r="W14" s="76" t="s">
        <v>540</v>
      </c>
    </row>
    <row r="15" spans="1:26" ht="16.5" customHeight="1" x14ac:dyDescent="0.3">
      <c r="B15" s="77" t="s">
        <v>541</v>
      </c>
      <c r="C15" s="78" t="s">
        <v>542</v>
      </c>
      <c r="D15" s="78" t="s">
        <v>507</v>
      </c>
      <c r="E15" s="78" t="s">
        <v>438</v>
      </c>
      <c r="G15" s="78" t="s">
        <v>465</v>
      </c>
      <c r="H15" s="68" t="s">
        <v>543</v>
      </c>
      <c r="I15" s="89" t="s">
        <v>544</v>
      </c>
      <c r="N15" s="81" t="s">
        <v>545</v>
      </c>
      <c r="O15" s="82" t="s">
        <v>546</v>
      </c>
      <c r="P15" s="82" t="s">
        <v>480</v>
      </c>
      <c r="Q15" s="84" t="s">
        <v>448</v>
      </c>
      <c r="R15" s="90"/>
      <c r="T15" s="76" t="s">
        <v>547</v>
      </c>
      <c r="U15" s="68" t="s">
        <v>548</v>
      </c>
      <c r="W15" s="76" t="s">
        <v>549</v>
      </c>
    </row>
    <row r="16" spans="1:26" ht="16.5" customHeight="1" x14ac:dyDescent="0.3">
      <c r="B16" s="77" t="s">
        <v>550</v>
      </c>
      <c r="C16" s="78" t="s">
        <v>551</v>
      </c>
      <c r="D16" s="78" t="s">
        <v>552</v>
      </c>
      <c r="E16" s="78" t="s">
        <v>426</v>
      </c>
      <c r="G16" s="78" t="s">
        <v>427</v>
      </c>
      <c r="H16" s="68" t="s">
        <v>553</v>
      </c>
      <c r="I16" s="89" t="s">
        <v>554</v>
      </c>
      <c r="N16" s="81" t="s">
        <v>555</v>
      </c>
      <c r="O16" s="82" t="s">
        <v>556</v>
      </c>
      <c r="P16" s="82" t="s">
        <v>557</v>
      </c>
      <c r="Q16" s="84" t="s">
        <v>433</v>
      </c>
      <c r="R16" s="90"/>
      <c r="T16" s="76" t="s">
        <v>558</v>
      </c>
    </row>
    <row r="17" spans="2:20" ht="16.5" customHeight="1" x14ac:dyDescent="0.3">
      <c r="B17" s="77" t="s">
        <v>559</v>
      </c>
      <c r="C17" s="78" t="s">
        <v>560</v>
      </c>
      <c r="D17" s="78" t="s">
        <v>552</v>
      </c>
      <c r="E17" s="78" t="s">
        <v>426</v>
      </c>
      <c r="G17" s="78" t="s">
        <v>427</v>
      </c>
      <c r="H17" s="68"/>
      <c r="N17" s="81" t="s">
        <v>561</v>
      </c>
      <c r="O17" s="78" t="s">
        <v>562</v>
      </c>
      <c r="P17" s="82" t="s">
        <v>434</v>
      </c>
      <c r="Q17" s="84" t="s">
        <v>433</v>
      </c>
      <c r="R17" s="90"/>
      <c r="T17" s="76" t="s">
        <v>563</v>
      </c>
    </row>
    <row r="18" spans="2:20" ht="16.5" customHeight="1" x14ac:dyDescent="0.3">
      <c r="B18" s="77" t="s">
        <v>564</v>
      </c>
      <c r="C18" s="78" t="s">
        <v>565</v>
      </c>
      <c r="D18" s="78" t="s">
        <v>552</v>
      </c>
      <c r="E18" s="78" t="s">
        <v>426</v>
      </c>
      <c r="G18" s="78" t="s">
        <v>427</v>
      </c>
      <c r="H18" s="68"/>
      <c r="I18" s="5" t="s">
        <v>3</v>
      </c>
      <c r="J18" s="6" t="s">
        <v>4</v>
      </c>
      <c r="K18" s="80" t="s">
        <v>477</v>
      </c>
      <c r="L18" s="76" t="s">
        <v>566</v>
      </c>
      <c r="M18" s="79" t="s">
        <v>441</v>
      </c>
      <c r="N18" s="81" t="s">
        <v>567</v>
      </c>
      <c r="O18" s="78" t="s">
        <v>568</v>
      </c>
      <c r="P18" s="82" t="s">
        <v>434</v>
      </c>
      <c r="Q18" s="84" t="s">
        <v>433</v>
      </c>
      <c r="R18" s="90"/>
    </row>
    <row r="19" spans="2:20" ht="16.5" customHeight="1" x14ac:dyDescent="0.3">
      <c r="B19" s="77" t="s">
        <v>569</v>
      </c>
      <c r="C19" s="78" t="s">
        <v>570</v>
      </c>
      <c r="D19" s="78" t="s">
        <v>571</v>
      </c>
      <c r="E19" s="78" t="s">
        <v>475</v>
      </c>
      <c r="G19" s="78" t="s">
        <v>475</v>
      </c>
      <c r="H19" s="68"/>
      <c r="I19" s="5" t="s">
        <v>9</v>
      </c>
      <c r="J19" s="6" t="s">
        <v>4</v>
      </c>
      <c r="K19" s="80" t="s">
        <v>477</v>
      </c>
      <c r="L19" s="76" t="s">
        <v>566</v>
      </c>
      <c r="M19" s="79" t="s">
        <v>441</v>
      </c>
      <c r="N19" s="91" t="s">
        <v>572</v>
      </c>
      <c r="O19" s="92" t="s">
        <v>573</v>
      </c>
      <c r="P19" s="82" t="s">
        <v>574</v>
      </c>
      <c r="Q19" s="82" t="s">
        <v>575</v>
      </c>
      <c r="R19" s="83"/>
    </row>
    <row r="20" spans="2:20" ht="16.5" customHeight="1" x14ac:dyDescent="0.3">
      <c r="B20" s="77" t="s">
        <v>576</v>
      </c>
      <c r="C20" s="78" t="s">
        <v>577</v>
      </c>
      <c r="D20" s="78" t="s">
        <v>571</v>
      </c>
      <c r="E20" s="78" t="s">
        <v>475</v>
      </c>
      <c r="G20" s="78" t="s">
        <v>475</v>
      </c>
      <c r="H20" s="68"/>
      <c r="I20" s="5" t="s">
        <v>13</v>
      </c>
      <c r="J20" s="6" t="s">
        <v>4</v>
      </c>
      <c r="K20" s="80" t="s">
        <v>477</v>
      </c>
      <c r="L20" s="76" t="s">
        <v>566</v>
      </c>
      <c r="M20" s="79" t="s">
        <v>441</v>
      </c>
      <c r="N20" s="81" t="s">
        <v>578</v>
      </c>
      <c r="O20" s="82" t="s">
        <v>579</v>
      </c>
      <c r="P20" s="82" t="s">
        <v>580</v>
      </c>
      <c r="Q20" s="82" t="s">
        <v>581</v>
      </c>
      <c r="R20" s="83"/>
    </row>
    <row r="21" spans="2:20" ht="16.5" customHeight="1" x14ac:dyDescent="0.3">
      <c r="B21" s="93" t="s">
        <v>582</v>
      </c>
      <c r="C21" s="78" t="s">
        <v>583</v>
      </c>
      <c r="D21" s="78" t="s">
        <v>584</v>
      </c>
      <c r="E21" s="78" t="s">
        <v>475</v>
      </c>
      <c r="G21" s="78" t="s">
        <v>475</v>
      </c>
      <c r="H21" s="68"/>
      <c r="I21" s="5" t="s">
        <v>16</v>
      </c>
      <c r="J21" s="15" t="s">
        <v>21</v>
      </c>
      <c r="K21" s="80" t="s">
        <v>477</v>
      </c>
      <c r="L21" s="76" t="s">
        <v>566</v>
      </c>
      <c r="M21" s="79" t="s">
        <v>441</v>
      </c>
      <c r="N21" s="81" t="s">
        <v>585</v>
      </c>
      <c r="O21" s="82" t="s">
        <v>586</v>
      </c>
      <c r="P21" s="82" t="s">
        <v>574</v>
      </c>
      <c r="Q21" s="82" t="s">
        <v>575</v>
      </c>
      <c r="R21" s="83"/>
    </row>
    <row r="22" spans="2:20" ht="16.5" customHeight="1" x14ac:dyDescent="0.3">
      <c r="B22" s="93" t="s">
        <v>587</v>
      </c>
      <c r="C22" s="78" t="s">
        <v>588</v>
      </c>
      <c r="D22" s="78" t="s">
        <v>584</v>
      </c>
      <c r="E22" s="78" t="s">
        <v>475</v>
      </c>
      <c r="G22" s="78" t="s">
        <v>475</v>
      </c>
      <c r="H22" s="68"/>
      <c r="I22" s="5" t="s">
        <v>20</v>
      </c>
      <c r="J22" s="15" t="s">
        <v>21</v>
      </c>
      <c r="K22" s="85" t="s">
        <v>486</v>
      </c>
      <c r="L22" s="80" t="s">
        <v>456</v>
      </c>
      <c r="M22" s="79" t="s">
        <v>457</v>
      </c>
      <c r="N22" s="87" t="s">
        <v>589</v>
      </c>
      <c r="O22" s="82" t="s">
        <v>590</v>
      </c>
      <c r="P22" s="82" t="s">
        <v>591</v>
      </c>
      <c r="Q22" s="84" t="s">
        <v>445</v>
      </c>
      <c r="R22" s="90"/>
    </row>
    <row r="23" spans="2:20" ht="16.5" customHeight="1" x14ac:dyDescent="0.3">
      <c r="B23" s="77" t="s">
        <v>592</v>
      </c>
      <c r="C23" s="78" t="s">
        <v>593</v>
      </c>
      <c r="D23" s="78" t="s">
        <v>388</v>
      </c>
      <c r="E23" s="78" t="s">
        <v>388</v>
      </c>
      <c r="G23" s="78" t="s">
        <v>388</v>
      </c>
      <c r="H23" s="68"/>
      <c r="I23" s="5" t="s">
        <v>24</v>
      </c>
      <c r="J23" s="15" t="s">
        <v>52</v>
      </c>
      <c r="K23" s="85" t="s">
        <v>486</v>
      </c>
      <c r="L23" s="80" t="s">
        <v>456</v>
      </c>
      <c r="M23" s="79" t="s">
        <v>457</v>
      </c>
      <c r="N23" s="81" t="s">
        <v>594</v>
      </c>
      <c r="O23" s="82" t="s">
        <v>595</v>
      </c>
      <c r="P23" s="82" t="s">
        <v>574</v>
      </c>
      <c r="Q23" s="82" t="s">
        <v>575</v>
      </c>
      <c r="R23" s="83"/>
    </row>
    <row r="24" spans="2:20" ht="16.5" customHeight="1" x14ac:dyDescent="0.3">
      <c r="B24" s="93" t="s">
        <v>596</v>
      </c>
      <c r="C24" s="78" t="s">
        <v>597</v>
      </c>
      <c r="D24" s="78" t="s">
        <v>388</v>
      </c>
      <c r="E24" s="78" t="s">
        <v>388</v>
      </c>
      <c r="G24" s="78" t="s">
        <v>388</v>
      </c>
      <c r="H24" s="68"/>
      <c r="I24" s="5" t="s">
        <v>29</v>
      </c>
      <c r="J24" s="6" t="s">
        <v>4</v>
      </c>
      <c r="K24" s="85" t="s">
        <v>486</v>
      </c>
      <c r="L24" s="80" t="s">
        <v>456</v>
      </c>
      <c r="M24" s="79" t="s">
        <v>457</v>
      </c>
      <c r="N24" s="91" t="s">
        <v>598</v>
      </c>
      <c r="O24" s="92" t="s">
        <v>599</v>
      </c>
      <c r="P24" s="82" t="s">
        <v>574</v>
      </c>
      <c r="Q24" s="82" t="s">
        <v>575</v>
      </c>
      <c r="R24" s="83"/>
    </row>
    <row r="25" spans="2:20" ht="16.5" customHeight="1" x14ac:dyDescent="0.3">
      <c r="B25" s="93" t="s">
        <v>600</v>
      </c>
      <c r="C25" s="78" t="s">
        <v>601</v>
      </c>
      <c r="D25" s="78" t="s">
        <v>388</v>
      </c>
      <c r="E25" s="78" t="s">
        <v>388</v>
      </c>
      <c r="G25" s="78" t="s">
        <v>388</v>
      </c>
      <c r="H25" s="68"/>
      <c r="I25" s="5" t="s">
        <v>33</v>
      </c>
      <c r="J25" s="15" t="s">
        <v>21</v>
      </c>
      <c r="K25" s="85" t="s">
        <v>486</v>
      </c>
      <c r="L25" s="80" t="s">
        <v>456</v>
      </c>
      <c r="M25" s="79" t="s">
        <v>457</v>
      </c>
      <c r="N25" s="81" t="s">
        <v>602</v>
      </c>
      <c r="O25" s="82" t="s">
        <v>603</v>
      </c>
      <c r="P25" s="82" t="s">
        <v>460</v>
      </c>
      <c r="Q25" s="84" t="s">
        <v>445</v>
      </c>
      <c r="R25" s="90"/>
    </row>
    <row r="26" spans="2:20" ht="14.25" customHeight="1" x14ac:dyDescent="0.3">
      <c r="B26" s="77" t="s">
        <v>604</v>
      </c>
      <c r="C26" s="78" t="s">
        <v>605</v>
      </c>
      <c r="D26" s="78" t="s">
        <v>425</v>
      </c>
      <c r="E26" s="78" t="s">
        <v>426</v>
      </c>
      <c r="G26" s="78" t="s">
        <v>427</v>
      </c>
      <c r="H26" s="68"/>
      <c r="I26" s="5" t="s">
        <v>36</v>
      </c>
      <c r="J26" s="15" t="s">
        <v>21</v>
      </c>
      <c r="K26" s="85" t="s">
        <v>486</v>
      </c>
      <c r="L26" s="80" t="s">
        <v>456</v>
      </c>
      <c r="M26" s="79" t="s">
        <v>457</v>
      </c>
      <c r="N26" s="81" t="s">
        <v>606</v>
      </c>
      <c r="O26" s="82" t="s">
        <v>607</v>
      </c>
      <c r="P26" s="82" t="s">
        <v>608</v>
      </c>
      <c r="Q26" s="82" t="s">
        <v>575</v>
      </c>
      <c r="R26" s="83"/>
    </row>
    <row r="27" spans="2:20" ht="14.25" customHeight="1" x14ac:dyDescent="0.3">
      <c r="B27" s="93" t="s">
        <v>609</v>
      </c>
      <c r="C27" s="78" t="s">
        <v>609</v>
      </c>
      <c r="D27" s="78" t="s">
        <v>388</v>
      </c>
      <c r="E27" s="78" t="s">
        <v>388</v>
      </c>
      <c r="G27" s="78" t="s">
        <v>388</v>
      </c>
      <c r="H27" s="68"/>
      <c r="I27" s="17" t="s">
        <v>39</v>
      </c>
      <c r="J27" s="6" t="s">
        <v>4</v>
      </c>
      <c r="K27" s="80" t="s">
        <v>477</v>
      </c>
      <c r="L27" s="76" t="s">
        <v>566</v>
      </c>
      <c r="M27" s="79" t="s">
        <v>441</v>
      </c>
      <c r="N27" s="88"/>
      <c r="O27" s="78"/>
      <c r="P27" s="78"/>
      <c r="Q27" s="79"/>
    </row>
    <row r="28" spans="2:20" ht="14.25" customHeight="1" x14ac:dyDescent="0.3">
      <c r="B28" s="77" t="s">
        <v>610</v>
      </c>
      <c r="C28" s="78" t="s">
        <v>611</v>
      </c>
      <c r="D28" s="78" t="s">
        <v>465</v>
      </c>
      <c r="E28" s="78" t="s">
        <v>484</v>
      </c>
      <c r="G28" s="78" t="s">
        <v>465</v>
      </c>
      <c r="H28" s="68"/>
      <c r="I28" s="17" t="s">
        <v>42</v>
      </c>
      <c r="J28" s="6" t="s">
        <v>4</v>
      </c>
      <c r="K28" s="80" t="s">
        <v>477</v>
      </c>
      <c r="L28" s="76" t="s">
        <v>566</v>
      </c>
      <c r="M28" s="79" t="s">
        <v>441</v>
      </c>
      <c r="N28" s="79" t="s">
        <v>428</v>
      </c>
      <c r="O28" s="79" t="s">
        <v>612</v>
      </c>
      <c r="P28" s="81" t="s">
        <v>430</v>
      </c>
      <c r="Q28" s="81" t="s">
        <v>430</v>
      </c>
      <c r="R28" s="94"/>
    </row>
    <row r="29" spans="2:20" ht="14.25" customHeight="1" x14ac:dyDescent="0.3">
      <c r="B29" s="77" t="s">
        <v>613</v>
      </c>
      <c r="C29" s="78" t="s">
        <v>614</v>
      </c>
      <c r="D29" s="78" t="s">
        <v>465</v>
      </c>
      <c r="E29" s="78" t="s">
        <v>484</v>
      </c>
      <c r="G29" s="78" t="s">
        <v>465</v>
      </c>
      <c r="H29" s="68"/>
      <c r="I29" s="17" t="s">
        <v>45</v>
      </c>
      <c r="J29" s="6" t="s">
        <v>4</v>
      </c>
      <c r="K29" s="80" t="s">
        <v>477</v>
      </c>
      <c r="L29" s="76" t="s">
        <v>566</v>
      </c>
      <c r="M29" s="79" t="s">
        <v>441</v>
      </c>
      <c r="N29" s="79" t="s">
        <v>439</v>
      </c>
      <c r="O29" s="79" t="s">
        <v>615</v>
      </c>
      <c r="P29" s="81" t="s">
        <v>442</v>
      </c>
      <c r="Q29" s="81" t="s">
        <v>442</v>
      </c>
      <c r="R29" s="94"/>
    </row>
    <row r="30" spans="2:20" ht="14.25" customHeight="1" x14ac:dyDescent="0.3">
      <c r="B30" s="77" t="s">
        <v>616</v>
      </c>
      <c r="C30" s="78" t="s">
        <v>617</v>
      </c>
      <c r="D30" s="78" t="s">
        <v>465</v>
      </c>
      <c r="E30" s="78" t="s">
        <v>484</v>
      </c>
      <c r="G30" s="78" t="s">
        <v>454</v>
      </c>
      <c r="H30" s="68"/>
      <c r="I30" s="17" t="s">
        <v>48</v>
      </c>
      <c r="J30" s="15" t="s">
        <v>52</v>
      </c>
      <c r="K30" s="85" t="s">
        <v>467</v>
      </c>
      <c r="L30" s="76" t="s">
        <v>618</v>
      </c>
      <c r="M30" s="79" t="s">
        <v>619</v>
      </c>
      <c r="N30" s="79" t="s">
        <v>455</v>
      </c>
      <c r="O30" s="79" t="s">
        <v>620</v>
      </c>
      <c r="P30" s="81" t="s">
        <v>536</v>
      </c>
      <c r="Q30" s="81" t="s">
        <v>536</v>
      </c>
      <c r="R30" s="94"/>
    </row>
    <row r="31" spans="2:20" ht="14.25" customHeight="1" x14ac:dyDescent="0.3">
      <c r="B31" s="77" t="s">
        <v>621</v>
      </c>
      <c r="C31" s="78" t="s">
        <v>622</v>
      </c>
      <c r="D31" s="78" t="s">
        <v>465</v>
      </c>
      <c r="E31" s="78" t="s">
        <v>484</v>
      </c>
      <c r="G31" s="78" t="s">
        <v>454</v>
      </c>
      <c r="H31" s="68"/>
      <c r="I31" s="17" t="s">
        <v>51</v>
      </c>
      <c r="J31" s="15" t="s">
        <v>52</v>
      </c>
      <c r="K31" s="85" t="s">
        <v>467</v>
      </c>
      <c r="L31" s="76" t="s">
        <v>618</v>
      </c>
      <c r="M31" s="79" t="s">
        <v>619</v>
      </c>
      <c r="N31" s="79" t="s">
        <v>466</v>
      </c>
      <c r="O31" s="79" t="s">
        <v>623</v>
      </c>
      <c r="P31" s="81" t="s">
        <v>458</v>
      </c>
      <c r="Q31" s="81" t="s">
        <v>458</v>
      </c>
      <c r="R31" s="94"/>
    </row>
    <row r="32" spans="2:20" ht="14.25" customHeight="1" x14ac:dyDescent="0.3">
      <c r="B32" s="77" t="s">
        <v>624</v>
      </c>
      <c r="C32" s="78" t="s">
        <v>625</v>
      </c>
      <c r="D32" s="78" t="s">
        <v>508</v>
      </c>
      <c r="E32" s="78" t="s">
        <v>508</v>
      </c>
      <c r="G32" s="78" t="s">
        <v>508</v>
      </c>
      <c r="H32" s="68"/>
      <c r="I32" s="17" t="s">
        <v>55</v>
      </c>
      <c r="J32" s="6" t="s">
        <v>4</v>
      </c>
      <c r="K32" s="85" t="s">
        <v>467</v>
      </c>
      <c r="L32" s="80" t="s">
        <v>456</v>
      </c>
      <c r="M32" s="79" t="s">
        <v>619</v>
      </c>
      <c r="N32" s="79" t="s">
        <v>476</v>
      </c>
      <c r="O32" s="79" t="s">
        <v>626</v>
      </c>
      <c r="P32" s="81" t="s">
        <v>468</v>
      </c>
      <c r="Q32" s="81" t="s">
        <v>468</v>
      </c>
      <c r="R32" s="94"/>
    </row>
    <row r="33" spans="2:18" ht="14.25" customHeight="1" x14ac:dyDescent="0.3">
      <c r="B33" s="77" t="s">
        <v>627</v>
      </c>
      <c r="C33" s="78" t="s">
        <v>628</v>
      </c>
      <c r="D33" s="78" t="s">
        <v>496</v>
      </c>
      <c r="E33" s="78" t="s">
        <v>496</v>
      </c>
      <c r="G33" s="78" t="s">
        <v>496</v>
      </c>
      <c r="H33" s="68"/>
      <c r="I33" s="17" t="s">
        <v>58</v>
      </c>
      <c r="J33" s="6" t="s">
        <v>4</v>
      </c>
      <c r="K33" s="85" t="s">
        <v>629</v>
      </c>
      <c r="L33" s="80" t="s">
        <v>456</v>
      </c>
      <c r="M33" s="79" t="s">
        <v>619</v>
      </c>
      <c r="N33" s="79" t="s">
        <v>485</v>
      </c>
      <c r="O33" s="88" t="s">
        <v>630</v>
      </c>
      <c r="P33" s="81" t="s">
        <v>478</v>
      </c>
      <c r="Q33" s="81" t="s">
        <v>631</v>
      </c>
      <c r="R33" s="94"/>
    </row>
    <row r="34" spans="2:18" ht="14.25" customHeight="1" x14ac:dyDescent="0.3">
      <c r="B34" s="77" t="s">
        <v>632</v>
      </c>
      <c r="C34" s="78" t="s">
        <v>633</v>
      </c>
      <c r="D34" s="78" t="s">
        <v>517</v>
      </c>
      <c r="E34" s="78" t="s">
        <v>517</v>
      </c>
      <c r="G34" s="78" t="s">
        <v>517</v>
      </c>
      <c r="H34" s="68"/>
      <c r="I34" s="17" t="s">
        <v>61</v>
      </c>
      <c r="J34" s="6" t="s">
        <v>4</v>
      </c>
      <c r="K34" s="85" t="s">
        <v>629</v>
      </c>
      <c r="L34" s="80" t="s">
        <v>456</v>
      </c>
      <c r="M34" s="79" t="s">
        <v>619</v>
      </c>
      <c r="N34" s="86" t="s">
        <v>497</v>
      </c>
      <c r="O34" s="88" t="s">
        <v>634</v>
      </c>
      <c r="P34" s="81" t="s">
        <v>488</v>
      </c>
      <c r="Q34" s="81" t="s">
        <v>488</v>
      </c>
      <c r="R34" s="94"/>
    </row>
    <row r="35" spans="2:18" ht="14.25" customHeight="1" x14ac:dyDescent="0.3">
      <c r="B35" s="77" t="s">
        <v>635</v>
      </c>
      <c r="C35" s="78" t="s">
        <v>636</v>
      </c>
      <c r="D35" s="78" t="s">
        <v>526</v>
      </c>
      <c r="E35" s="78" t="s">
        <v>526</v>
      </c>
      <c r="G35" s="78" t="s">
        <v>526</v>
      </c>
      <c r="H35" s="68"/>
      <c r="I35" s="17" t="s">
        <v>64</v>
      </c>
      <c r="J35" s="6" t="s">
        <v>4</v>
      </c>
      <c r="K35" s="85" t="s">
        <v>629</v>
      </c>
      <c r="L35" s="80" t="s">
        <v>456</v>
      </c>
      <c r="M35" s="79" t="s">
        <v>619</v>
      </c>
      <c r="N35" s="86" t="s">
        <v>509</v>
      </c>
      <c r="O35" s="88" t="s">
        <v>637</v>
      </c>
      <c r="P35" s="81" t="s">
        <v>500</v>
      </c>
      <c r="Q35" s="81" t="s">
        <v>638</v>
      </c>
      <c r="R35" s="94"/>
    </row>
    <row r="36" spans="2:18" ht="14.25" customHeight="1" x14ac:dyDescent="0.3">
      <c r="B36" s="95" t="s">
        <v>639</v>
      </c>
      <c r="C36" s="78" t="s">
        <v>640</v>
      </c>
      <c r="D36" s="78" t="s">
        <v>641</v>
      </c>
      <c r="E36" s="78" t="s">
        <v>641</v>
      </c>
      <c r="G36" s="96"/>
      <c r="H36" s="68"/>
      <c r="I36" s="17" t="s">
        <v>67</v>
      </c>
      <c r="J36" s="15" t="s">
        <v>21</v>
      </c>
      <c r="K36" s="85" t="s">
        <v>629</v>
      </c>
      <c r="L36" s="80" t="s">
        <v>456</v>
      </c>
      <c r="M36" s="79" t="s">
        <v>619</v>
      </c>
      <c r="N36" s="79" t="s">
        <v>642</v>
      </c>
      <c r="O36" s="88" t="s">
        <v>643</v>
      </c>
      <c r="P36" s="87" t="s">
        <v>510</v>
      </c>
      <c r="Q36" s="87" t="s">
        <v>644</v>
      </c>
      <c r="R36" s="97"/>
    </row>
    <row r="37" spans="2:18" ht="14.25" customHeight="1" x14ac:dyDescent="0.3">
      <c r="B37" s="95" t="s">
        <v>645</v>
      </c>
      <c r="C37" s="78" t="s">
        <v>434</v>
      </c>
      <c r="D37" s="78" t="s">
        <v>641</v>
      </c>
      <c r="E37" s="78" t="s">
        <v>641</v>
      </c>
      <c r="G37" s="96" t="s">
        <v>534</v>
      </c>
      <c r="H37" s="68"/>
      <c r="I37" s="17" t="s">
        <v>646</v>
      </c>
      <c r="J37" s="15" t="s">
        <v>21</v>
      </c>
      <c r="K37" s="85" t="s">
        <v>629</v>
      </c>
      <c r="L37" s="80" t="s">
        <v>456</v>
      </c>
      <c r="M37" s="79" t="s">
        <v>619</v>
      </c>
      <c r="N37" s="85" t="s">
        <v>467</v>
      </c>
      <c r="O37" s="79" t="s">
        <v>647</v>
      </c>
      <c r="P37" s="81" t="s">
        <v>519</v>
      </c>
      <c r="Q37" s="81" t="s">
        <v>519</v>
      </c>
      <c r="R37" s="94"/>
    </row>
    <row r="38" spans="2:18" ht="14.25" customHeight="1" x14ac:dyDescent="0.3">
      <c r="B38" s="98" t="s">
        <v>648</v>
      </c>
      <c r="C38" s="78" t="s">
        <v>649</v>
      </c>
      <c r="D38" s="78" t="s">
        <v>641</v>
      </c>
      <c r="E38" s="78" t="s">
        <v>641</v>
      </c>
      <c r="G38" s="96" t="s">
        <v>553</v>
      </c>
      <c r="H38" s="68"/>
      <c r="I38" s="17" t="s">
        <v>70</v>
      </c>
      <c r="J38" s="6" t="s">
        <v>4</v>
      </c>
      <c r="K38" s="85" t="s">
        <v>629</v>
      </c>
      <c r="L38" s="80" t="s">
        <v>456</v>
      </c>
      <c r="M38" s="79" t="s">
        <v>619</v>
      </c>
      <c r="N38" s="88" t="s">
        <v>650</v>
      </c>
      <c r="O38" s="88" t="s">
        <v>651</v>
      </c>
      <c r="P38" s="88" t="s">
        <v>527</v>
      </c>
      <c r="Q38" s="81" t="s">
        <v>652</v>
      </c>
      <c r="R38" s="94"/>
    </row>
    <row r="39" spans="2:18" ht="14.25" customHeight="1" x14ac:dyDescent="0.3">
      <c r="B39" s="99" t="s">
        <v>653</v>
      </c>
      <c r="C39" s="78" t="s">
        <v>654</v>
      </c>
      <c r="D39" s="78" t="s">
        <v>641</v>
      </c>
      <c r="E39" s="78" t="s">
        <v>641</v>
      </c>
      <c r="G39" s="96" t="s">
        <v>543</v>
      </c>
      <c r="H39" s="68"/>
      <c r="I39" s="17" t="s">
        <v>73</v>
      </c>
      <c r="J39" s="15" t="s">
        <v>52</v>
      </c>
      <c r="K39" s="85" t="s">
        <v>629</v>
      </c>
      <c r="L39" s="80" t="s">
        <v>456</v>
      </c>
      <c r="M39" s="79" t="s">
        <v>619</v>
      </c>
      <c r="N39" s="89" t="s">
        <v>655</v>
      </c>
      <c r="O39" s="88" t="s">
        <v>656</v>
      </c>
      <c r="P39" s="81" t="s">
        <v>536</v>
      </c>
      <c r="Q39" s="81" t="s">
        <v>536</v>
      </c>
      <c r="R39" s="94"/>
    </row>
    <row r="40" spans="2:18" ht="14.25" customHeight="1" x14ac:dyDescent="0.3">
      <c r="B40" s="99" t="s">
        <v>657</v>
      </c>
      <c r="C40" s="78" t="s">
        <v>658</v>
      </c>
      <c r="D40" s="78" t="s">
        <v>641</v>
      </c>
      <c r="E40" s="78" t="s">
        <v>641</v>
      </c>
      <c r="G40" s="96"/>
      <c r="H40" s="68"/>
      <c r="I40" s="17" t="s">
        <v>76</v>
      </c>
      <c r="J40" s="6" t="s">
        <v>25</v>
      </c>
      <c r="K40" s="85" t="s">
        <v>629</v>
      </c>
      <c r="L40" s="80" t="s">
        <v>456</v>
      </c>
      <c r="M40" s="79" t="s">
        <v>619</v>
      </c>
      <c r="N40" s="88" t="s">
        <v>544</v>
      </c>
      <c r="O40" s="79"/>
      <c r="P40" s="81" t="s">
        <v>545</v>
      </c>
      <c r="Q40" s="81" t="s">
        <v>659</v>
      </c>
      <c r="R40" s="94"/>
    </row>
    <row r="41" spans="2:18" ht="14.25" customHeight="1" x14ac:dyDescent="0.3">
      <c r="H41" s="68"/>
      <c r="I41" s="17" t="s">
        <v>660</v>
      </c>
      <c r="J41" s="6" t="s">
        <v>4</v>
      </c>
      <c r="K41" s="85" t="s">
        <v>629</v>
      </c>
      <c r="L41" s="80" t="s">
        <v>456</v>
      </c>
      <c r="M41" s="79" t="s">
        <v>619</v>
      </c>
      <c r="N41" s="88" t="s">
        <v>554</v>
      </c>
      <c r="O41" s="79"/>
      <c r="P41" s="81" t="s">
        <v>555</v>
      </c>
      <c r="Q41" s="81" t="s">
        <v>555</v>
      </c>
      <c r="R41" s="94"/>
    </row>
    <row r="42" spans="2:18" ht="14.25" customHeight="1" x14ac:dyDescent="0.3">
      <c r="H42" s="68"/>
      <c r="I42" s="17" t="s">
        <v>79</v>
      </c>
      <c r="J42" s="6" t="s">
        <v>4</v>
      </c>
      <c r="K42" s="85" t="s">
        <v>629</v>
      </c>
      <c r="L42" s="80" t="s">
        <v>456</v>
      </c>
      <c r="M42" s="79" t="s">
        <v>619</v>
      </c>
      <c r="N42" s="79"/>
      <c r="O42" s="79"/>
      <c r="P42" s="81" t="s">
        <v>561</v>
      </c>
      <c r="Q42" s="81" t="s">
        <v>561</v>
      </c>
      <c r="R42" s="94"/>
    </row>
    <row r="43" spans="2:18" ht="14.25" customHeight="1" x14ac:dyDescent="0.3">
      <c r="H43" s="68"/>
      <c r="I43" s="17" t="s">
        <v>661</v>
      </c>
      <c r="J43" s="6" t="s">
        <v>4</v>
      </c>
      <c r="K43" s="85" t="s">
        <v>629</v>
      </c>
      <c r="L43" s="80" t="s">
        <v>456</v>
      </c>
      <c r="M43" s="79" t="s">
        <v>619</v>
      </c>
      <c r="P43" s="81" t="s">
        <v>567</v>
      </c>
      <c r="Q43" s="81" t="s">
        <v>567</v>
      </c>
      <c r="R43" s="94"/>
    </row>
    <row r="44" spans="2:18" ht="14.25" customHeight="1" x14ac:dyDescent="0.3">
      <c r="H44" s="68"/>
      <c r="I44" s="17" t="s">
        <v>83</v>
      </c>
      <c r="J44" s="6" t="s">
        <v>4</v>
      </c>
      <c r="K44" s="85" t="s">
        <v>629</v>
      </c>
      <c r="L44" s="80" t="s">
        <v>456</v>
      </c>
      <c r="M44" s="79" t="s">
        <v>619</v>
      </c>
      <c r="P44" s="91" t="s">
        <v>572</v>
      </c>
      <c r="Q44" s="91" t="s">
        <v>572</v>
      </c>
      <c r="R44" s="100"/>
    </row>
    <row r="45" spans="2:18" ht="14.25" customHeight="1" x14ac:dyDescent="0.3">
      <c r="H45" s="68"/>
      <c r="I45" s="17" t="s">
        <v>86</v>
      </c>
      <c r="J45" s="6" t="s">
        <v>4</v>
      </c>
      <c r="K45" s="85" t="s">
        <v>629</v>
      </c>
      <c r="L45" s="80" t="s">
        <v>456</v>
      </c>
      <c r="M45" s="79" t="s">
        <v>619</v>
      </c>
      <c r="P45" s="81" t="s">
        <v>578</v>
      </c>
      <c r="Q45" s="81" t="s">
        <v>578</v>
      </c>
      <c r="R45" s="94"/>
    </row>
    <row r="46" spans="2:18" ht="14.25" customHeight="1" x14ac:dyDescent="0.3">
      <c r="H46" s="68"/>
      <c r="I46" s="76" t="s">
        <v>662</v>
      </c>
      <c r="J46" s="6" t="s">
        <v>4</v>
      </c>
      <c r="K46" s="85" t="s">
        <v>629</v>
      </c>
      <c r="L46" s="80" t="s">
        <v>456</v>
      </c>
      <c r="M46" s="79" t="s">
        <v>619</v>
      </c>
      <c r="P46" s="81" t="s">
        <v>585</v>
      </c>
      <c r="Q46" s="81" t="s">
        <v>585</v>
      </c>
      <c r="R46" s="94"/>
    </row>
    <row r="47" spans="2:18" ht="14.25" customHeight="1" x14ac:dyDescent="0.3">
      <c r="I47" s="76" t="s">
        <v>663</v>
      </c>
      <c r="J47" s="6" t="s">
        <v>4</v>
      </c>
      <c r="K47" s="85" t="s">
        <v>486</v>
      </c>
      <c r="L47" s="80" t="s">
        <v>456</v>
      </c>
      <c r="M47" s="79" t="s">
        <v>457</v>
      </c>
      <c r="N47" s="80" t="s">
        <v>440</v>
      </c>
      <c r="P47" s="87" t="s">
        <v>589</v>
      </c>
      <c r="Q47" s="87" t="s">
        <v>589</v>
      </c>
      <c r="R47" s="97"/>
    </row>
    <row r="48" spans="2:18" ht="14.25" customHeight="1" x14ac:dyDescent="0.3">
      <c r="I48" s="76" t="s">
        <v>664</v>
      </c>
      <c r="J48" s="6" t="s">
        <v>4</v>
      </c>
      <c r="K48" s="85" t="s">
        <v>629</v>
      </c>
      <c r="L48" s="80" t="s">
        <v>456</v>
      </c>
      <c r="M48" s="79" t="s">
        <v>457</v>
      </c>
      <c r="N48" s="80" t="s">
        <v>440</v>
      </c>
      <c r="P48" s="81" t="s">
        <v>594</v>
      </c>
      <c r="Q48" s="81" t="s">
        <v>594</v>
      </c>
      <c r="R48" s="94"/>
    </row>
    <row r="49" spans="9:18" ht="14.25" customHeight="1" x14ac:dyDescent="0.3">
      <c r="I49" s="76" t="s">
        <v>665</v>
      </c>
      <c r="J49" s="6" t="s">
        <v>4</v>
      </c>
      <c r="K49" s="85" t="s">
        <v>486</v>
      </c>
      <c r="L49" s="80" t="s">
        <v>456</v>
      </c>
      <c r="M49" s="79" t="s">
        <v>457</v>
      </c>
      <c r="N49" s="80" t="s">
        <v>440</v>
      </c>
      <c r="P49" s="91" t="s">
        <v>598</v>
      </c>
      <c r="Q49" s="91" t="s">
        <v>598</v>
      </c>
      <c r="R49" s="100"/>
    </row>
    <row r="50" spans="9:18" ht="14.25" customHeight="1" x14ac:dyDescent="0.3">
      <c r="I50" s="76" t="s">
        <v>666</v>
      </c>
      <c r="J50" s="6" t="s">
        <v>25</v>
      </c>
      <c r="K50" s="85" t="s">
        <v>486</v>
      </c>
      <c r="L50" s="80" t="s">
        <v>456</v>
      </c>
      <c r="M50" s="79" t="s">
        <v>457</v>
      </c>
      <c r="N50" s="80" t="s">
        <v>456</v>
      </c>
      <c r="P50" s="81" t="s">
        <v>602</v>
      </c>
      <c r="Q50" s="81" t="s">
        <v>602</v>
      </c>
      <c r="R50" s="94"/>
    </row>
    <row r="51" spans="9:18" ht="14.25" customHeight="1" x14ac:dyDescent="0.3">
      <c r="I51" s="76" t="s">
        <v>667</v>
      </c>
      <c r="J51" s="6" t="s">
        <v>4</v>
      </c>
      <c r="K51" s="85" t="s">
        <v>467</v>
      </c>
      <c r="L51" s="101" t="s">
        <v>618</v>
      </c>
      <c r="M51" s="79" t="s">
        <v>619</v>
      </c>
      <c r="N51" s="80" t="s">
        <v>456</v>
      </c>
      <c r="P51" s="81" t="s">
        <v>606</v>
      </c>
      <c r="Q51" s="81" t="s">
        <v>606</v>
      </c>
      <c r="R51" s="94"/>
    </row>
    <row r="52" spans="9:18" ht="14.25" customHeight="1" x14ac:dyDescent="0.3">
      <c r="I52" s="76" t="s">
        <v>668</v>
      </c>
      <c r="J52" s="6" t="s">
        <v>4</v>
      </c>
      <c r="K52" s="85" t="s">
        <v>467</v>
      </c>
      <c r="L52" s="101" t="s">
        <v>618</v>
      </c>
      <c r="M52" s="79" t="s">
        <v>619</v>
      </c>
      <c r="N52" s="80" t="s">
        <v>456</v>
      </c>
      <c r="P52" s="68"/>
      <c r="Q52" s="68"/>
      <c r="R52" s="68"/>
    </row>
    <row r="53" spans="9:18" ht="14.25" customHeight="1" x14ac:dyDescent="0.3">
      <c r="N53" s="80" t="s">
        <v>456</v>
      </c>
      <c r="P53" s="68"/>
      <c r="Q53" s="68"/>
      <c r="R53" s="68"/>
    </row>
    <row r="54" spans="9:18" ht="14.25" customHeight="1" x14ac:dyDescent="0.3">
      <c r="N54" s="80" t="s">
        <v>456</v>
      </c>
      <c r="P54" s="68"/>
      <c r="Q54" s="68"/>
      <c r="R54" s="68"/>
    </row>
    <row r="55" spans="9:18" ht="14.25" customHeight="1" x14ac:dyDescent="0.3">
      <c r="N55" s="80" t="s">
        <v>456</v>
      </c>
      <c r="P55" s="68"/>
      <c r="Q55" s="68"/>
      <c r="R55" s="68"/>
    </row>
    <row r="56" spans="9:18" ht="14.25" customHeight="1" x14ac:dyDescent="0.3">
      <c r="I56" s="5" t="s">
        <v>3</v>
      </c>
      <c r="J56" s="6" t="s">
        <v>4</v>
      </c>
      <c r="N56" s="80" t="s">
        <v>440</v>
      </c>
      <c r="P56" s="68"/>
      <c r="Q56" s="68"/>
      <c r="R56" s="68"/>
    </row>
    <row r="57" spans="9:18" ht="14.25" customHeight="1" x14ac:dyDescent="0.3">
      <c r="I57" s="5" t="s">
        <v>9</v>
      </c>
      <c r="J57" s="6" t="s">
        <v>4</v>
      </c>
      <c r="N57" s="80" t="s">
        <v>440</v>
      </c>
      <c r="P57" s="68"/>
      <c r="Q57" s="68"/>
      <c r="R57" s="68"/>
    </row>
    <row r="58" spans="9:18" ht="14.25" customHeight="1" x14ac:dyDescent="0.3">
      <c r="I58" s="5" t="s">
        <v>13</v>
      </c>
      <c r="J58" s="6" t="s">
        <v>4</v>
      </c>
      <c r="N58" s="80" t="s">
        <v>440</v>
      </c>
      <c r="P58" s="68"/>
      <c r="Q58" s="68"/>
      <c r="R58" s="68"/>
    </row>
    <row r="59" spans="9:18" ht="14.25" customHeight="1" x14ac:dyDescent="0.3">
      <c r="I59" s="5" t="s">
        <v>16</v>
      </c>
      <c r="J59" s="15" t="s">
        <v>21</v>
      </c>
      <c r="K59" s="76">
        <v>399</v>
      </c>
      <c r="N59" s="80" t="s">
        <v>456</v>
      </c>
      <c r="P59" s="68"/>
      <c r="Q59" s="68"/>
      <c r="R59" s="68"/>
    </row>
    <row r="60" spans="9:18" ht="14.25" customHeight="1" x14ac:dyDescent="0.3">
      <c r="I60" s="5" t="s">
        <v>20</v>
      </c>
      <c r="J60" s="15" t="s">
        <v>21</v>
      </c>
      <c r="K60" s="76">
        <v>399</v>
      </c>
      <c r="N60" s="80" t="s">
        <v>456</v>
      </c>
      <c r="P60" s="68"/>
      <c r="Q60" s="68"/>
      <c r="R60" s="68"/>
    </row>
    <row r="61" spans="9:18" ht="14.25" customHeight="1" x14ac:dyDescent="0.3">
      <c r="I61" s="5" t="s">
        <v>24</v>
      </c>
      <c r="J61" s="6" t="s">
        <v>25</v>
      </c>
      <c r="N61" s="80" t="s">
        <v>456</v>
      </c>
      <c r="P61" s="68"/>
      <c r="Q61" s="68"/>
      <c r="R61" s="68"/>
    </row>
    <row r="62" spans="9:18" ht="14.25" customHeight="1" x14ac:dyDescent="0.3">
      <c r="I62" s="5" t="s">
        <v>29</v>
      </c>
      <c r="J62" s="6" t="s">
        <v>4</v>
      </c>
      <c r="N62" s="80" t="s">
        <v>456</v>
      </c>
      <c r="P62" s="68"/>
      <c r="Q62" s="68"/>
      <c r="R62" s="68"/>
    </row>
    <row r="63" spans="9:18" ht="14.25" customHeight="1" x14ac:dyDescent="0.3">
      <c r="I63" s="5" t="s">
        <v>33</v>
      </c>
      <c r="J63" s="15" t="s">
        <v>21</v>
      </c>
      <c r="K63" s="76">
        <v>399</v>
      </c>
      <c r="N63" s="80" t="s">
        <v>456</v>
      </c>
      <c r="P63" s="68"/>
      <c r="Q63" s="68"/>
      <c r="R63" s="68"/>
    </row>
    <row r="64" spans="9:18" ht="14.25" customHeight="1" x14ac:dyDescent="0.3">
      <c r="I64" s="5" t="s">
        <v>36</v>
      </c>
      <c r="J64" s="15" t="s">
        <v>21</v>
      </c>
      <c r="N64" s="80" t="s">
        <v>456</v>
      </c>
      <c r="P64" s="68"/>
      <c r="Q64" s="68"/>
      <c r="R64" s="68"/>
    </row>
    <row r="65" spans="9:18" ht="14.25" customHeight="1" x14ac:dyDescent="0.3">
      <c r="I65" s="17" t="s">
        <v>39</v>
      </c>
      <c r="J65" s="6" t="s">
        <v>4</v>
      </c>
      <c r="N65" s="80" t="s">
        <v>456</v>
      </c>
      <c r="P65" s="68"/>
      <c r="Q65" s="68"/>
      <c r="R65" s="68"/>
    </row>
    <row r="66" spans="9:18" ht="14.25" customHeight="1" x14ac:dyDescent="0.3">
      <c r="I66" s="17" t="s">
        <v>42</v>
      </c>
      <c r="J66" s="6" t="s">
        <v>4</v>
      </c>
      <c r="N66" s="80" t="s">
        <v>456</v>
      </c>
      <c r="P66" s="68"/>
      <c r="Q66" s="68"/>
      <c r="R66" s="68"/>
    </row>
    <row r="67" spans="9:18" ht="14.25" customHeight="1" x14ac:dyDescent="0.3">
      <c r="I67" s="17" t="s">
        <v>45</v>
      </c>
      <c r="J67" s="6" t="s">
        <v>4</v>
      </c>
      <c r="N67" s="80" t="s">
        <v>456</v>
      </c>
      <c r="P67" s="68"/>
      <c r="Q67" s="68"/>
      <c r="R67" s="68"/>
    </row>
    <row r="68" spans="9:18" ht="14.25" customHeight="1" x14ac:dyDescent="0.3">
      <c r="I68" s="17" t="s">
        <v>48</v>
      </c>
      <c r="J68" s="15" t="s">
        <v>52</v>
      </c>
      <c r="N68" s="80" t="s">
        <v>456</v>
      </c>
      <c r="P68" s="68"/>
      <c r="Q68" s="68"/>
      <c r="R68" s="68"/>
    </row>
    <row r="69" spans="9:18" ht="14.25" customHeight="1" x14ac:dyDescent="0.3">
      <c r="I69" s="17" t="s">
        <v>51</v>
      </c>
      <c r="J69" s="15" t="s">
        <v>52</v>
      </c>
      <c r="N69" s="80" t="s">
        <v>456</v>
      </c>
      <c r="P69" s="68"/>
      <c r="Q69" s="68"/>
      <c r="R69" s="68"/>
    </row>
    <row r="70" spans="9:18" ht="14.25" customHeight="1" x14ac:dyDescent="0.3">
      <c r="I70" s="17" t="s">
        <v>55</v>
      </c>
      <c r="J70" s="6" t="s">
        <v>4</v>
      </c>
      <c r="N70" s="80" t="s">
        <v>456</v>
      </c>
      <c r="P70" s="68"/>
      <c r="Q70" s="68"/>
      <c r="R70" s="68"/>
    </row>
    <row r="71" spans="9:18" ht="14.25" customHeight="1" x14ac:dyDescent="0.3">
      <c r="I71" s="17" t="s">
        <v>58</v>
      </c>
      <c r="J71" s="6" t="s">
        <v>4</v>
      </c>
      <c r="N71" s="80" t="s">
        <v>456</v>
      </c>
      <c r="P71" s="68"/>
      <c r="Q71" s="68"/>
      <c r="R71" s="68"/>
    </row>
    <row r="72" spans="9:18" ht="14.25" customHeight="1" x14ac:dyDescent="0.3">
      <c r="I72" s="17" t="s">
        <v>61</v>
      </c>
      <c r="J72" s="6" t="s">
        <v>4</v>
      </c>
      <c r="N72" s="80" t="s">
        <v>456</v>
      </c>
      <c r="P72" s="68"/>
      <c r="Q72" s="68"/>
      <c r="R72" s="68"/>
    </row>
    <row r="73" spans="9:18" ht="14.25" customHeight="1" x14ac:dyDescent="0.3">
      <c r="I73" s="17" t="s">
        <v>64</v>
      </c>
      <c r="J73" s="6" t="s">
        <v>4</v>
      </c>
      <c r="N73" s="80" t="s">
        <v>456</v>
      </c>
      <c r="P73" s="68"/>
      <c r="Q73" s="68"/>
      <c r="R73" s="68"/>
    </row>
    <row r="74" spans="9:18" ht="14.25" customHeight="1" x14ac:dyDescent="0.3">
      <c r="I74" s="17" t="s">
        <v>67</v>
      </c>
      <c r="J74" s="15" t="s">
        <v>21</v>
      </c>
      <c r="K74" s="76">
        <v>399</v>
      </c>
      <c r="N74" s="80" t="s">
        <v>456</v>
      </c>
      <c r="P74" s="68"/>
      <c r="Q74" s="68"/>
      <c r="R74" s="68"/>
    </row>
    <row r="75" spans="9:18" ht="14.25" customHeight="1" x14ac:dyDescent="0.3">
      <c r="I75" s="17" t="s">
        <v>646</v>
      </c>
      <c r="J75" s="15" t="s">
        <v>21</v>
      </c>
      <c r="K75" s="76">
        <v>399</v>
      </c>
      <c r="P75" s="68"/>
      <c r="Q75" s="68"/>
      <c r="R75" s="68"/>
    </row>
    <row r="76" spans="9:18" ht="14.25" customHeight="1" x14ac:dyDescent="0.3">
      <c r="I76" s="17" t="s">
        <v>70</v>
      </c>
      <c r="J76" s="6" t="s">
        <v>25</v>
      </c>
      <c r="P76" s="68"/>
      <c r="Q76" s="68"/>
      <c r="R76" s="68"/>
    </row>
    <row r="77" spans="9:18" ht="14.25" customHeight="1" x14ac:dyDescent="0.3">
      <c r="I77" s="17" t="s">
        <v>73</v>
      </c>
      <c r="J77" s="15" t="s">
        <v>52</v>
      </c>
      <c r="P77" s="68"/>
      <c r="Q77" s="68"/>
      <c r="R77" s="68"/>
    </row>
    <row r="78" spans="9:18" ht="14.25" customHeight="1" x14ac:dyDescent="0.3">
      <c r="I78" s="17" t="s">
        <v>76</v>
      </c>
      <c r="J78" s="6" t="s">
        <v>25</v>
      </c>
      <c r="P78" s="68"/>
      <c r="Q78" s="68"/>
      <c r="R78" s="68"/>
    </row>
    <row r="79" spans="9:18" ht="14.25" customHeight="1" x14ac:dyDescent="0.3">
      <c r="I79" s="17" t="s">
        <v>660</v>
      </c>
      <c r="J79" s="6" t="s">
        <v>25</v>
      </c>
      <c r="P79" s="68"/>
      <c r="Q79" s="68"/>
      <c r="R79" s="68"/>
    </row>
    <row r="80" spans="9:18" ht="14.25" customHeight="1" x14ac:dyDescent="0.3">
      <c r="I80" s="17" t="s">
        <v>79</v>
      </c>
      <c r="J80" s="6" t="s">
        <v>25</v>
      </c>
      <c r="P80" s="68"/>
      <c r="Q80" s="68"/>
      <c r="R80" s="68"/>
    </row>
    <row r="81" spans="9:18" ht="14.25" customHeight="1" x14ac:dyDescent="0.3">
      <c r="I81" s="17" t="s">
        <v>661</v>
      </c>
      <c r="J81" s="6" t="s">
        <v>25</v>
      </c>
      <c r="P81" s="68"/>
      <c r="Q81" s="68"/>
      <c r="R81" s="68"/>
    </row>
    <row r="82" spans="9:18" ht="14.25" customHeight="1" x14ac:dyDescent="0.3">
      <c r="I82" s="17" t="s">
        <v>83</v>
      </c>
      <c r="J82" s="6" t="s">
        <v>4</v>
      </c>
      <c r="P82" s="68"/>
      <c r="Q82" s="68"/>
      <c r="R82" s="68"/>
    </row>
    <row r="83" spans="9:18" ht="14.25" customHeight="1" x14ac:dyDescent="0.3">
      <c r="I83" s="17" t="s">
        <v>86</v>
      </c>
      <c r="J83" s="6" t="s">
        <v>4</v>
      </c>
      <c r="P83" s="68"/>
      <c r="Q83" s="68"/>
      <c r="R83" s="68"/>
    </row>
    <row r="84" spans="9:18" ht="14.25" customHeight="1" x14ac:dyDescent="0.3">
      <c r="I84" s="76" t="s">
        <v>662</v>
      </c>
      <c r="J84" s="6" t="s">
        <v>4</v>
      </c>
      <c r="P84" s="68"/>
      <c r="Q84" s="68"/>
      <c r="R84" s="68"/>
    </row>
    <row r="85" spans="9:18" ht="14.25" customHeight="1" x14ac:dyDescent="0.3">
      <c r="I85" s="76" t="s">
        <v>663</v>
      </c>
      <c r="J85" s="6" t="s">
        <v>4</v>
      </c>
      <c r="P85" s="68"/>
      <c r="Q85" s="68"/>
      <c r="R85" s="68"/>
    </row>
    <row r="86" spans="9:18" ht="14.25" customHeight="1" x14ac:dyDescent="0.3">
      <c r="I86" s="76" t="s">
        <v>664</v>
      </c>
      <c r="J86" s="6" t="s">
        <v>4</v>
      </c>
      <c r="K86" s="76">
        <v>399</v>
      </c>
      <c r="P86" s="68"/>
      <c r="Q86" s="68"/>
      <c r="R86" s="68"/>
    </row>
    <row r="87" spans="9:18" ht="14.25" customHeight="1" x14ac:dyDescent="0.3">
      <c r="I87" s="76" t="s">
        <v>665</v>
      </c>
      <c r="J87" s="15" t="s">
        <v>21</v>
      </c>
      <c r="K87" s="76">
        <v>399</v>
      </c>
      <c r="P87" s="68"/>
      <c r="Q87" s="68"/>
      <c r="R87" s="68"/>
    </row>
    <row r="88" spans="9:18" ht="14.25" customHeight="1" x14ac:dyDescent="0.3">
      <c r="I88" s="76" t="s">
        <v>666</v>
      </c>
      <c r="J88" s="6" t="s">
        <v>25</v>
      </c>
      <c r="P88" s="68"/>
      <c r="Q88" s="68"/>
      <c r="R88" s="68"/>
    </row>
    <row r="89" spans="9:18" ht="14.25" customHeight="1" x14ac:dyDescent="0.3">
      <c r="I89" s="76" t="s">
        <v>667</v>
      </c>
      <c r="J89" s="6" t="s">
        <v>4</v>
      </c>
      <c r="P89" s="68"/>
      <c r="Q89" s="68"/>
      <c r="R89" s="68"/>
    </row>
    <row r="90" spans="9:18" ht="14.25" customHeight="1" x14ac:dyDescent="0.3">
      <c r="I90" s="76" t="s">
        <v>668</v>
      </c>
      <c r="J90" s="6" t="s">
        <v>4</v>
      </c>
      <c r="P90" s="68"/>
      <c r="Q90" s="68"/>
      <c r="R90" s="68"/>
    </row>
    <row r="91" spans="9:18" ht="14.25" customHeight="1" x14ac:dyDescent="0.3">
      <c r="P91" s="68"/>
      <c r="Q91" s="68"/>
      <c r="R91" s="68"/>
    </row>
    <row r="92" spans="9:18" ht="14.25" customHeight="1" x14ac:dyDescent="0.3">
      <c r="P92" s="68"/>
      <c r="Q92" s="68"/>
      <c r="R92" s="68"/>
    </row>
    <row r="93" spans="9:18" ht="14.25" customHeight="1" x14ac:dyDescent="0.3">
      <c r="P93" s="68"/>
      <c r="Q93" s="68"/>
      <c r="R93" s="68"/>
    </row>
    <row r="94" spans="9:18" ht="14.25" customHeight="1" x14ac:dyDescent="0.3">
      <c r="P94" s="68"/>
      <c r="Q94" s="68"/>
      <c r="R94" s="68"/>
    </row>
    <row r="95" spans="9:18" ht="14.25" customHeight="1" x14ac:dyDescent="0.3">
      <c r="P95" s="68"/>
      <c r="Q95" s="68"/>
      <c r="R95" s="68"/>
    </row>
    <row r="96" spans="9:18" ht="14.25" customHeight="1" x14ac:dyDescent="0.3">
      <c r="P96" s="68"/>
      <c r="Q96" s="68"/>
      <c r="R96" s="68"/>
    </row>
    <row r="97" spans="16:18" ht="14.25" customHeight="1" x14ac:dyDescent="0.3">
      <c r="P97" s="68"/>
      <c r="Q97" s="68"/>
      <c r="R97" s="68"/>
    </row>
    <row r="98" spans="16:18" ht="14.25" customHeight="1" x14ac:dyDescent="0.3">
      <c r="P98" s="68"/>
      <c r="Q98" s="68"/>
      <c r="R98" s="68"/>
    </row>
    <row r="99" spans="16:18" ht="14.25" customHeight="1" x14ac:dyDescent="0.3">
      <c r="P99" s="68"/>
      <c r="Q99" s="68"/>
      <c r="R99" s="68"/>
    </row>
    <row r="100" spans="16:18" ht="14.25" customHeight="1" x14ac:dyDescent="0.3">
      <c r="P100" s="68"/>
      <c r="Q100" s="68"/>
      <c r="R100" s="68"/>
    </row>
    <row r="101" spans="16:18" ht="14.25" customHeight="1" x14ac:dyDescent="0.3">
      <c r="P101" s="68"/>
      <c r="Q101" s="68"/>
      <c r="R101" s="68"/>
    </row>
    <row r="102" spans="16:18" ht="14.25" customHeight="1" x14ac:dyDescent="0.3">
      <c r="P102" s="68"/>
      <c r="Q102" s="68"/>
      <c r="R102" s="68"/>
    </row>
    <row r="103" spans="16:18" ht="14.25" customHeight="1" x14ac:dyDescent="0.3">
      <c r="P103" s="68"/>
      <c r="Q103" s="68"/>
      <c r="R103" s="68"/>
    </row>
    <row r="104" spans="16:18" ht="14.25" customHeight="1" x14ac:dyDescent="0.3">
      <c r="P104" s="68"/>
      <c r="Q104" s="68"/>
      <c r="R104" s="68"/>
    </row>
    <row r="105" spans="16:18" ht="14.25" customHeight="1" x14ac:dyDescent="0.3">
      <c r="P105" s="68"/>
      <c r="Q105" s="68"/>
      <c r="R105" s="68"/>
    </row>
    <row r="106" spans="16:18" ht="14.25" customHeight="1" x14ac:dyDescent="0.3">
      <c r="P106" s="68"/>
      <c r="Q106" s="68"/>
      <c r="R106" s="68"/>
    </row>
    <row r="107" spans="16:18" ht="14.25" customHeight="1" x14ac:dyDescent="0.3">
      <c r="P107" s="68"/>
      <c r="Q107" s="68"/>
      <c r="R107" s="68"/>
    </row>
    <row r="108" spans="16:18" ht="14.25" customHeight="1" x14ac:dyDescent="0.3">
      <c r="P108" s="68"/>
      <c r="Q108" s="68"/>
      <c r="R108" s="68"/>
    </row>
    <row r="109" spans="16:18" ht="14.25" customHeight="1" x14ac:dyDescent="0.3">
      <c r="P109" s="68"/>
      <c r="Q109" s="68"/>
      <c r="R109" s="68"/>
    </row>
    <row r="110" spans="16:18" ht="14.25" customHeight="1" x14ac:dyDescent="0.3">
      <c r="P110" s="68"/>
      <c r="Q110" s="68"/>
      <c r="R110" s="68"/>
    </row>
    <row r="111" spans="16:18" ht="14.25" customHeight="1" x14ac:dyDescent="0.3">
      <c r="P111" s="68"/>
      <c r="Q111" s="68"/>
      <c r="R111" s="68"/>
    </row>
    <row r="112" spans="16:18" ht="14.25" customHeight="1" x14ac:dyDescent="0.3">
      <c r="P112" s="68"/>
      <c r="Q112" s="68"/>
      <c r="R112" s="68"/>
    </row>
    <row r="113" spans="16:18" ht="14.25" customHeight="1" x14ac:dyDescent="0.3">
      <c r="P113" s="68"/>
      <c r="Q113" s="68"/>
      <c r="R113" s="68"/>
    </row>
    <row r="114" spans="16:18" ht="14.25" customHeight="1" x14ac:dyDescent="0.3">
      <c r="P114" s="68"/>
      <c r="Q114" s="68"/>
      <c r="R114" s="68"/>
    </row>
    <row r="115" spans="16:18" ht="14.25" customHeight="1" x14ac:dyDescent="0.3">
      <c r="P115" s="68"/>
      <c r="Q115" s="68"/>
      <c r="R115" s="68"/>
    </row>
    <row r="116" spans="16:18" ht="14.25" customHeight="1" x14ac:dyDescent="0.3">
      <c r="P116" s="68"/>
      <c r="Q116" s="68"/>
      <c r="R116" s="68"/>
    </row>
    <row r="117" spans="16:18" ht="14.25" customHeight="1" x14ac:dyDescent="0.3">
      <c r="P117" s="68"/>
      <c r="Q117" s="68"/>
      <c r="R117" s="68"/>
    </row>
    <row r="118" spans="16:18" ht="14.25" customHeight="1" x14ac:dyDescent="0.3">
      <c r="P118" s="68"/>
      <c r="Q118" s="68"/>
      <c r="R118" s="68"/>
    </row>
    <row r="119" spans="16:18" ht="14.25" customHeight="1" x14ac:dyDescent="0.3">
      <c r="P119" s="68"/>
      <c r="Q119" s="68"/>
      <c r="R119" s="68"/>
    </row>
    <row r="120" spans="16:18" ht="14.25" customHeight="1" x14ac:dyDescent="0.3">
      <c r="P120" s="68"/>
      <c r="Q120" s="68"/>
      <c r="R120" s="68"/>
    </row>
    <row r="121" spans="16:18" ht="14.25" customHeight="1" x14ac:dyDescent="0.3">
      <c r="P121" s="68"/>
      <c r="Q121" s="68"/>
      <c r="R121" s="68"/>
    </row>
    <row r="122" spans="16:18" ht="14.25" customHeight="1" x14ac:dyDescent="0.3">
      <c r="P122" s="68"/>
      <c r="Q122" s="68"/>
      <c r="R122" s="68"/>
    </row>
    <row r="123" spans="16:18" ht="14.25" customHeight="1" x14ac:dyDescent="0.3">
      <c r="P123" s="68"/>
      <c r="Q123" s="68"/>
      <c r="R123" s="68"/>
    </row>
    <row r="124" spans="16:18" ht="14.25" customHeight="1" x14ac:dyDescent="0.3">
      <c r="P124" s="68"/>
      <c r="Q124" s="68"/>
      <c r="R124" s="68"/>
    </row>
    <row r="125" spans="16:18" ht="14.25" customHeight="1" x14ac:dyDescent="0.3">
      <c r="P125" s="68"/>
      <c r="Q125" s="68"/>
      <c r="R125" s="68"/>
    </row>
    <row r="126" spans="16:18" ht="14.25" customHeight="1" x14ac:dyDescent="0.3">
      <c r="P126" s="68"/>
      <c r="Q126" s="68"/>
      <c r="R126" s="68"/>
    </row>
    <row r="127" spans="16:18" ht="14.25" customHeight="1" x14ac:dyDescent="0.3">
      <c r="P127" s="68"/>
      <c r="Q127" s="68"/>
      <c r="R127" s="68"/>
    </row>
    <row r="128" spans="16:18" ht="14.25" customHeight="1" x14ac:dyDescent="0.3">
      <c r="P128" s="68"/>
      <c r="Q128" s="68"/>
      <c r="R128" s="68"/>
    </row>
    <row r="129" spans="16:18" ht="14.25" customHeight="1" x14ac:dyDescent="0.3">
      <c r="P129" s="68"/>
      <c r="Q129" s="68"/>
      <c r="R129" s="68"/>
    </row>
    <row r="130" spans="16:18" ht="14.25" customHeight="1" x14ac:dyDescent="0.3">
      <c r="P130" s="68"/>
      <c r="Q130" s="68"/>
      <c r="R130" s="68"/>
    </row>
    <row r="131" spans="16:18" ht="14.25" customHeight="1" x14ac:dyDescent="0.3">
      <c r="P131" s="68"/>
      <c r="Q131" s="68"/>
      <c r="R131" s="68"/>
    </row>
    <row r="132" spans="16:18" ht="14.25" customHeight="1" x14ac:dyDescent="0.3">
      <c r="P132" s="68"/>
      <c r="Q132" s="68"/>
      <c r="R132" s="68"/>
    </row>
    <row r="133" spans="16:18" ht="14.25" customHeight="1" x14ac:dyDescent="0.3">
      <c r="P133" s="68"/>
      <c r="Q133" s="68"/>
      <c r="R133" s="68"/>
    </row>
    <row r="134" spans="16:18" ht="14.25" customHeight="1" x14ac:dyDescent="0.3">
      <c r="P134" s="68"/>
      <c r="Q134" s="68"/>
      <c r="R134" s="68"/>
    </row>
    <row r="135" spans="16:18" ht="14.25" customHeight="1" x14ac:dyDescent="0.3">
      <c r="P135" s="68"/>
      <c r="Q135" s="68"/>
      <c r="R135" s="68"/>
    </row>
    <row r="136" spans="16:18" ht="14.25" customHeight="1" x14ac:dyDescent="0.3">
      <c r="P136" s="68"/>
      <c r="Q136" s="68"/>
      <c r="R136" s="68"/>
    </row>
    <row r="137" spans="16:18" ht="14.25" customHeight="1" x14ac:dyDescent="0.3">
      <c r="P137" s="68"/>
      <c r="Q137" s="68"/>
      <c r="R137" s="68"/>
    </row>
    <row r="138" spans="16:18" ht="14.25" customHeight="1" x14ac:dyDescent="0.3">
      <c r="P138" s="68"/>
      <c r="Q138" s="68"/>
      <c r="R138" s="68"/>
    </row>
    <row r="139" spans="16:18" ht="14.25" customHeight="1" x14ac:dyDescent="0.3">
      <c r="P139" s="68"/>
      <c r="Q139" s="68"/>
      <c r="R139" s="68"/>
    </row>
    <row r="140" spans="16:18" ht="14.25" customHeight="1" x14ac:dyDescent="0.3">
      <c r="P140" s="68"/>
      <c r="Q140" s="68"/>
      <c r="R140" s="68"/>
    </row>
    <row r="141" spans="16:18" ht="14.25" customHeight="1" x14ac:dyDescent="0.3">
      <c r="P141" s="68"/>
      <c r="Q141" s="68"/>
      <c r="R141" s="68"/>
    </row>
    <row r="142" spans="16:18" ht="14.25" customHeight="1" x14ac:dyDescent="0.3">
      <c r="P142" s="68"/>
      <c r="Q142" s="68"/>
      <c r="R142" s="68"/>
    </row>
    <row r="143" spans="16:18" ht="14.25" customHeight="1" x14ac:dyDescent="0.3">
      <c r="P143" s="68"/>
      <c r="Q143" s="68"/>
      <c r="R143" s="68"/>
    </row>
    <row r="144" spans="16:18" ht="14.25" customHeight="1" x14ac:dyDescent="0.3">
      <c r="P144" s="68"/>
      <c r="Q144" s="68"/>
      <c r="R144" s="68"/>
    </row>
    <row r="145" spans="16:18" ht="14.25" customHeight="1" x14ac:dyDescent="0.3">
      <c r="P145" s="68"/>
      <c r="Q145" s="68"/>
      <c r="R145" s="68"/>
    </row>
    <row r="146" spans="16:18" ht="14.25" customHeight="1" x14ac:dyDescent="0.3">
      <c r="P146" s="68"/>
      <c r="Q146" s="68"/>
      <c r="R146" s="68"/>
    </row>
    <row r="147" spans="16:18" ht="14.25" customHeight="1" x14ac:dyDescent="0.3">
      <c r="P147" s="68"/>
      <c r="Q147" s="68"/>
      <c r="R147" s="68"/>
    </row>
    <row r="148" spans="16:18" ht="14.25" customHeight="1" x14ac:dyDescent="0.3">
      <c r="P148" s="68"/>
      <c r="Q148" s="68"/>
      <c r="R148" s="68"/>
    </row>
    <row r="149" spans="16:18" ht="14.25" customHeight="1" x14ac:dyDescent="0.3">
      <c r="P149" s="68"/>
      <c r="Q149" s="68"/>
      <c r="R149" s="68"/>
    </row>
    <row r="150" spans="16:18" ht="14.25" customHeight="1" x14ac:dyDescent="0.3">
      <c r="P150" s="68"/>
      <c r="Q150" s="68"/>
      <c r="R150" s="68"/>
    </row>
    <row r="151" spans="16:18" ht="14.25" customHeight="1" x14ac:dyDescent="0.3">
      <c r="P151" s="68"/>
      <c r="Q151" s="68"/>
      <c r="R151" s="68"/>
    </row>
    <row r="152" spans="16:18" ht="14.25" customHeight="1" x14ac:dyDescent="0.3">
      <c r="P152" s="68"/>
      <c r="Q152" s="68"/>
      <c r="R152" s="68"/>
    </row>
    <row r="153" spans="16:18" ht="14.25" customHeight="1" x14ac:dyDescent="0.3">
      <c r="P153" s="68"/>
      <c r="Q153" s="68"/>
      <c r="R153" s="68"/>
    </row>
    <row r="154" spans="16:18" ht="14.25" customHeight="1" x14ac:dyDescent="0.3">
      <c r="P154" s="68"/>
      <c r="Q154" s="68"/>
      <c r="R154" s="68"/>
    </row>
    <row r="155" spans="16:18" ht="14.25" customHeight="1" x14ac:dyDescent="0.3">
      <c r="P155" s="68"/>
      <c r="Q155" s="68"/>
      <c r="R155" s="68"/>
    </row>
    <row r="156" spans="16:18" ht="14.25" customHeight="1" x14ac:dyDescent="0.3">
      <c r="P156" s="68"/>
      <c r="Q156" s="68"/>
      <c r="R156" s="68"/>
    </row>
    <row r="157" spans="16:18" ht="14.25" customHeight="1" x14ac:dyDescent="0.3">
      <c r="P157" s="68"/>
      <c r="Q157" s="68"/>
      <c r="R157" s="68"/>
    </row>
    <row r="158" spans="16:18" ht="14.25" customHeight="1" x14ac:dyDescent="0.3">
      <c r="P158" s="68"/>
      <c r="Q158" s="68"/>
      <c r="R158" s="68"/>
    </row>
    <row r="159" spans="16:18" ht="14.25" customHeight="1" x14ac:dyDescent="0.3">
      <c r="P159" s="68"/>
      <c r="Q159" s="68"/>
      <c r="R159" s="68"/>
    </row>
    <row r="160" spans="16:18" ht="14.25" customHeight="1" x14ac:dyDescent="0.3">
      <c r="P160" s="68"/>
      <c r="Q160" s="68"/>
      <c r="R160" s="68"/>
    </row>
    <row r="161" spans="16:18" ht="14.25" customHeight="1" x14ac:dyDescent="0.3">
      <c r="P161" s="68"/>
      <c r="Q161" s="68"/>
      <c r="R161" s="68"/>
    </row>
    <row r="162" spans="16:18" ht="14.25" customHeight="1" x14ac:dyDescent="0.3">
      <c r="P162" s="68"/>
      <c r="Q162" s="68"/>
      <c r="R162" s="68"/>
    </row>
    <row r="163" spans="16:18" ht="14.25" customHeight="1" x14ac:dyDescent="0.3">
      <c r="P163" s="68"/>
      <c r="Q163" s="68"/>
      <c r="R163" s="68"/>
    </row>
    <row r="164" spans="16:18" ht="14.25" customHeight="1" x14ac:dyDescent="0.3">
      <c r="P164" s="68"/>
      <c r="Q164" s="68"/>
      <c r="R164" s="68"/>
    </row>
    <row r="165" spans="16:18" ht="14.25" customHeight="1" x14ac:dyDescent="0.3">
      <c r="P165" s="68"/>
      <c r="Q165" s="68"/>
      <c r="R165" s="68"/>
    </row>
    <row r="166" spans="16:18" ht="14.25" customHeight="1" x14ac:dyDescent="0.3">
      <c r="P166" s="68"/>
      <c r="Q166" s="68"/>
      <c r="R166" s="68"/>
    </row>
    <row r="167" spans="16:18" ht="14.25" customHeight="1" x14ac:dyDescent="0.3">
      <c r="P167" s="68"/>
      <c r="Q167" s="68"/>
      <c r="R167" s="68"/>
    </row>
    <row r="168" spans="16:18" ht="14.25" customHeight="1" x14ac:dyDescent="0.3">
      <c r="P168" s="68"/>
      <c r="Q168" s="68"/>
      <c r="R168" s="68"/>
    </row>
    <row r="169" spans="16:18" ht="14.25" customHeight="1" x14ac:dyDescent="0.3">
      <c r="P169" s="68"/>
      <c r="Q169" s="68"/>
      <c r="R169" s="68"/>
    </row>
    <row r="170" spans="16:18" ht="14.25" customHeight="1" x14ac:dyDescent="0.3">
      <c r="P170" s="68"/>
      <c r="Q170" s="68"/>
      <c r="R170" s="68"/>
    </row>
    <row r="171" spans="16:18" ht="14.25" customHeight="1" x14ac:dyDescent="0.3">
      <c r="P171" s="68"/>
      <c r="Q171" s="68"/>
      <c r="R171" s="68"/>
    </row>
    <row r="172" spans="16:18" ht="14.25" customHeight="1" x14ac:dyDescent="0.3">
      <c r="P172" s="68"/>
      <c r="Q172" s="68"/>
      <c r="R172" s="68"/>
    </row>
    <row r="173" spans="16:18" ht="14.25" customHeight="1" x14ac:dyDescent="0.3">
      <c r="P173" s="68"/>
      <c r="Q173" s="68"/>
      <c r="R173" s="68"/>
    </row>
    <row r="174" spans="16:18" ht="14.25" customHeight="1" x14ac:dyDescent="0.3">
      <c r="P174" s="68"/>
      <c r="Q174" s="68"/>
      <c r="R174" s="68"/>
    </row>
    <row r="175" spans="16:18" ht="14.25" customHeight="1" x14ac:dyDescent="0.3">
      <c r="P175" s="68"/>
      <c r="Q175" s="68"/>
      <c r="R175" s="68"/>
    </row>
    <row r="176" spans="16:18" ht="14.25" customHeight="1" x14ac:dyDescent="0.3">
      <c r="P176" s="68"/>
      <c r="Q176" s="68"/>
      <c r="R176" s="68"/>
    </row>
    <row r="177" spans="16:18" ht="14.25" customHeight="1" x14ac:dyDescent="0.3">
      <c r="P177" s="68"/>
      <c r="Q177" s="68"/>
      <c r="R177" s="68"/>
    </row>
    <row r="178" spans="16:18" ht="14.25" customHeight="1" x14ac:dyDescent="0.3">
      <c r="P178" s="68"/>
      <c r="Q178" s="68"/>
      <c r="R178" s="68"/>
    </row>
    <row r="179" spans="16:18" ht="14.25" customHeight="1" x14ac:dyDescent="0.3">
      <c r="P179" s="68"/>
      <c r="Q179" s="68"/>
      <c r="R179" s="68"/>
    </row>
    <row r="180" spans="16:18" ht="14.25" customHeight="1" x14ac:dyDescent="0.3">
      <c r="P180" s="68"/>
      <c r="Q180" s="68"/>
      <c r="R180" s="68"/>
    </row>
    <row r="181" spans="16:18" ht="14.25" customHeight="1" x14ac:dyDescent="0.3">
      <c r="P181" s="68"/>
      <c r="Q181" s="68"/>
      <c r="R181" s="68"/>
    </row>
    <row r="182" spans="16:18" ht="14.25" customHeight="1" x14ac:dyDescent="0.3">
      <c r="P182" s="68"/>
      <c r="Q182" s="68"/>
      <c r="R182" s="68"/>
    </row>
    <row r="183" spans="16:18" ht="14.25" customHeight="1" x14ac:dyDescent="0.3">
      <c r="P183" s="68"/>
      <c r="Q183" s="68"/>
      <c r="R183" s="68"/>
    </row>
    <row r="184" spans="16:18" ht="14.25" customHeight="1" x14ac:dyDescent="0.3">
      <c r="P184" s="68"/>
      <c r="Q184" s="68"/>
      <c r="R184" s="68"/>
    </row>
    <row r="185" spans="16:18" ht="14.25" customHeight="1" x14ac:dyDescent="0.3">
      <c r="P185" s="68"/>
      <c r="Q185" s="68"/>
      <c r="R185" s="68"/>
    </row>
    <row r="186" spans="16:18" ht="14.25" customHeight="1" x14ac:dyDescent="0.3">
      <c r="P186" s="68"/>
      <c r="Q186" s="68"/>
      <c r="R186" s="68"/>
    </row>
    <row r="187" spans="16:18" ht="14.25" customHeight="1" x14ac:dyDescent="0.3">
      <c r="P187" s="68"/>
      <c r="Q187" s="68"/>
      <c r="R187" s="68"/>
    </row>
    <row r="188" spans="16:18" ht="14.25" customHeight="1" x14ac:dyDescent="0.3">
      <c r="P188" s="68"/>
      <c r="Q188" s="68"/>
      <c r="R188" s="68"/>
    </row>
    <row r="189" spans="16:18" ht="14.25" customHeight="1" x14ac:dyDescent="0.3">
      <c r="P189" s="68"/>
      <c r="Q189" s="68"/>
      <c r="R189" s="68"/>
    </row>
    <row r="190" spans="16:18" ht="14.25" customHeight="1" x14ac:dyDescent="0.3">
      <c r="P190" s="68"/>
      <c r="Q190" s="68"/>
      <c r="R190" s="68"/>
    </row>
    <row r="191" spans="16:18" ht="14.25" customHeight="1" x14ac:dyDescent="0.3">
      <c r="P191" s="68"/>
      <c r="Q191" s="68"/>
      <c r="R191" s="68"/>
    </row>
    <row r="192" spans="16:18" ht="14.25" customHeight="1" x14ac:dyDescent="0.3">
      <c r="P192" s="68"/>
      <c r="Q192" s="68"/>
      <c r="R192" s="68"/>
    </row>
    <row r="193" spans="16:18" ht="14.25" customHeight="1" x14ac:dyDescent="0.3">
      <c r="P193" s="68"/>
      <c r="Q193" s="68"/>
      <c r="R193" s="68"/>
    </row>
    <row r="194" spans="16:18" ht="14.25" customHeight="1" x14ac:dyDescent="0.3">
      <c r="P194" s="68"/>
      <c r="Q194" s="68"/>
      <c r="R194" s="68"/>
    </row>
    <row r="195" spans="16:18" ht="14.25" customHeight="1" x14ac:dyDescent="0.3">
      <c r="P195" s="68"/>
      <c r="Q195" s="68"/>
      <c r="R195" s="68"/>
    </row>
    <row r="196" spans="16:18" ht="14.25" customHeight="1" x14ac:dyDescent="0.3">
      <c r="P196" s="68"/>
      <c r="Q196" s="68"/>
      <c r="R196" s="68"/>
    </row>
    <row r="197" spans="16:18" ht="14.25" customHeight="1" x14ac:dyDescent="0.3">
      <c r="P197" s="68"/>
      <c r="Q197" s="68"/>
      <c r="R197" s="68"/>
    </row>
    <row r="198" spans="16:18" ht="14.25" customHeight="1" x14ac:dyDescent="0.3">
      <c r="P198" s="68"/>
      <c r="Q198" s="68"/>
      <c r="R198" s="68"/>
    </row>
    <row r="199" spans="16:18" ht="14.25" customHeight="1" x14ac:dyDescent="0.3">
      <c r="P199" s="68"/>
      <c r="Q199" s="68"/>
      <c r="R199" s="68"/>
    </row>
    <row r="200" spans="16:18" ht="14.25" customHeight="1" x14ac:dyDescent="0.3">
      <c r="P200" s="68"/>
      <c r="Q200" s="68"/>
      <c r="R200" s="68"/>
    </row>
    <row r="201" spans="16:18" ht="14.25" customHeight="1" x14ac:dyDescent="0.3">
      <c r="P201" s="68"/>
      <c r="Q201" s="68"/>
      <c r="R201" s="68"/>
    </row>
    <row r="202" spans="16:18" ht="14.25" customHeight="1" x14ac:dyDescent="0.3">
      <c r="P202" s="68"/>
      <c r="Q202" s="68"/>
      <c r="R202" s="68"/>
    </row>
    <row r="203" spans="16:18" ht="14.25" customHeight="1" x14ac:dyDescent="0.3">
      <c r="P203" s="68"/>
      <c r="Q203" s="68"/>
      <c r="R203" s="68"/>
    </row>
    <row r="204" spans="16:18" ht="14.25" customHeight="1" x14ac:dyDescent="0.3">
      <c r="P204" s="68"/>
      <c r="Q204" s="68"/>
      <c r="R204" s="68"/>
    </row>
    <row r="205" spans="16:18" ht="14.25" customHeight="1" x14ac:dyDescent="0.3">
      <c r="P205" s="68"/>
      <c r="Q205" s="68"/>
      <c r="R205" s="68"/>
    </row>
    <row r="206" spans="16:18" ht="14.25" customHeight="1" x14ac:dyDescent="0.3">
      <c r="P206" s="68"/>
      <c r="Q206" s="68"/>
      <c r="R206" s="68"/>
    </row>
    <row r="207" spans="16:18" ht="14.25" customHeight="1" x14ac:dyDescent="0.3">
      <c r="P207" s="68"/>
      <c r="Q207" s="68"/>
      <c r="R207" s="68"/>
    </row>
    <row r="208" spans="16:18" ht="14.25" customHeight="1" x14ac:dyDescent="0.3">
      <c r="P208" s="68"/>
      <c r="Q208" s="68"/>
      <c r="R208" s="68"/>
    </row>
    <row r="209" spans="16:18" ht="14.25" customHeight="1" x14ac:dyDescent="0.3">
      <c r="P209" s="68"/>
      <c r="Q209" s="68"/>
      <c r="R209" s="68"/>
    </row>
    <row r="210" spans="16:18" ht="14.25" customHeight="1" x14ac:dyDescent="0.3">
      <c r="P210" s="68"/>
      <c r="Q210" s="68"/>
      <c r="R210" s="68"/>
    </row>
    <row r="211" spans="16:18" ht="14.25" customHeight="1" x14ac:dyDescent="0.3">
      <c r="P211" s="68"/>
      <c r="Q211" s="68"/>
      <c r="R211" s="68"/>
    </row>
    <row r="212" spans="16:18" ht="14.25" customHeight="1" x14ac:dyDescent="0.3">
      <c r="P212" s="68"/>
      <c r="Q212" s="68"/>
      <c r="R212" s="68"/>
    </row>
    <row r="213" spans="16:18" ht="14.25" customHeight="1" x14ac:dyDescent="0.3">
      <c r="P213" s="68"/>
      <c r="Q213" s="68"/>
      <c r="R213" s="68"/>
    </row>
    <row r="214" spans="16:18" ht="14.25" customHeight="1" x14ac:dyDescent="0.3">
      <c r="P214" s="68"/>
      <c r="Q214" s="68"/>
      <c r="R214" s="68"/>
    </row>
    <row r="215" spans="16:18" ht="14.25" customHeight="1" x14ac:dyDescent="0.3">
      <c r="P215" s="68"/>
      <c r="Q215" s="68"/>
      <c r="R215" s="68"/>
    </row>
    <row r="216" spans="16:18" ht="14.25" customHeight="1" x14ac:dyDescent="0.3">
      <c r="P216" s="68"/>
      <c r="Q216" s="68"/>
      <c r="R216" s="68"/>
    </row>
    <row r="217" spans="16:18" ht="14.25" customHeight="1" x14ac:dyDescent="0.3">
      <c r="P217" s="68"/>
      <c r="Q217" s="68"/>
      <c r="R217" s="68"/>
    </row>
    <row r="218" spans="16:18" ht="14.25" customHeight="1" x14ac:dyDescent="0.3">
      <c r="P218" s="68"/>
      <c r="Q218" s="68"/>
      <c r="R218" s="68"/>
    </row>
    <row r="219" spans="16:18" ht="14.25" customHeight="1" x14ac:dyDescent="0.3">
      <c r="P219" s="68"/>
      <c r="Q219" s="68"/>
      <c r="R219" s="68"/>
    </row>
    <row r="220" spans="16:18" ht="14.25" customHeight="1" x14ac:dyDescent="0.3">
      <c r="P220" s="68"/>
      <c r="Q220" s="68"/>
      <c r="R220" s="68"/>
    </row>
    <row r="221" spans="16:18" ht="14.25" customHeight="1" x14ac:dyDescent="0.3">
      <c r="P221" s="68"/>
      <c r="Q221" s="68"/>
      <c r="R221" s="68"/>
    </row>
    <row r="222" spans="16:18" ht="14.25" customHeight="1" x14ac:dyDescent="0.3">
      <c r="P222" s="68"/>
      <c r="Q222" s="68"/>
      <c r="R222" s="68"/>
    </row>
    <row r="223" spans="16:18" ht="14.25" customHeight="1" x14ac:dyDescent="0.3">
      <c r="P223" s="68"/>
      <c r="Q223" s="68"/>
      <c r="R223" s="68"/>
    </row>
    <row r="224" spans="16:18" ht="14.25" customHeight="1" x14ac:dyDescent="0.3">
      <c r="P224" s="68"/>
      <c r="Q224" s="68"/>
      <c r="R224" s="68"/>
    </row>
    <row r="225" spans="16:18" ht="14.25" customHeight="1" x14ac:dyDescent="0.3">
      <c r="P225" s="68"/>
      <c r="Q225" s="68"/>
      <c r="R225" s="68"/>
    </row>
    <row r="226" spans="16:18" ht="14.25" customHeight="1" x14ac:dyDescent="0.3">
      <c r="P226" s="68"/>
      <c r="Q226" s="68"/>
      <c r="R226" s="68"/>
    </row>
    <row r="227" spans="16:18" ht="14.25" customHeight="1" x14ac:dyDescent="0.3">
      <c r="P227" s="68"/>
      <c r="Q227" s="68"/>
      <c r="R227" s="68"/>
    </row>
    <row r="228" spans="16:18" ht="14.25" customHeight="1" x14ac:dyDescent="0.3">
      <c r="P228" s="68"/>
      <c r="Q228" s="68"/>
      <c r="R228" s="68"/>
    </row>
    <row r="229" spans="16:18" ht="14.25" customHeight="1" x14ac:dyDescent="0.3">
      <c r="P229" s="68"/>
      <c r="Q229" s="68"/>
      <c r="R229" s="68"/>
    </row>
    <row r="230" spans="16:18" ht="14.25" customHeight="1" x14ac:dyDescent="0.3">
      <c r="P230" s="68"/>
      <c r="Q230" s="68"/>
      <c r="R230" s="68"/>
    </row>
    <row r="231" spans="16:18" ht="14.25" customHeight="1" x14ac:dyDescent="0.3">
      <c r="P231" s="68"/>
      <c r="Q231" s="68"/>
      <c r="R231" s="68"/>
    </row>
    <row r="232" spans="16:18" ht="14.25" customHeight="1" x14ac:dyDescent="0.3">
      <c r="P232" s="68"/>
      <c r="Q232" s="68"/>
      <c r="R232" s="68"/>
    </row>
    <row r="233" spans="16:18" ht="14.25" customHeight="1" x14ac:dyDescent="0.3">
      <c r="P233" s="68"/>
      <c r="Q233" s="68"/>
      <c r="R233" s="68"/>
    </row>
    <row r="234" spans="16:18" ht="14.25" customHeight="1" x14ac:dyDescent="0.3">
      <c r="P234" s="68"/>
      <c r="Q234" s="68"/>
      <c r="R234" s="68"/>
    </row>
    <row r="235" spans="16:18" ht="14.25" customHeight="1" x14ac:dyDescent="0.3">
      <c r="P235" s="68"/>
      <c r="Q235" s="68"/>
      <c r="R235" s="68"/>
    </row>
    <row r="236" spans="16:18" ht="14.25" customHeight="1" x14ac:dyDescent="0.3">
      <c r="P236" s="68"/>
      <c r="Q236" s="68"/>
      <c r="R236" s="68"/>
    </row>
    <row r="237" spans="16:18" ht="14.25" customHeight="1" x14ac:dyDescent="0.3">
      <c r="P237" s="68"/>
      <c r="Q237" s="68"/>
      <c r="R237" s="68"/>
    </row>
    <row r="238" spans="16:18" ht="14.25" customHeight="1" x14ac:dyDescent="0.3">
      <c r="P238" s="68"/>
      <c r="Q238" s="68"/>
      <c r="R238" s="68"/>
    </row>
    <row r="239" spans="16:18" ht="14.25" customHeight="1" x14ac:dyDescent="0.3">
      <c r="P239" s="68"/>
      <c r="Q239" s="68"/>
      <c r="R239" s="68"/>
    </row>
    <row r="240" spans="16:18" ht="14.25" customHeight="1" x14ac:dyDescent="0.3">
      <c r="P240" s="68"/>
      <c r="Q240" s="68"/>
      <c r="R240" s="68"/>
    </row>
    <row r="241" spans="16:18" ht="14.25" customHeight="1" x14ac:dyDescent="0.3">
      <c r="P241" s="68"/>
      <c r="Q241" s="68"/>
      <c r="R241" s="68"/>
    </row>
    <row r="242" spans="16:18" ht="14.25" customHeight="1" x14ac:dyDescent="0.3">
      <c r="P242" s="68"/>
      <c r="Q242" s="68"/>
      <c r="R242" s="68"/>
    </row>
    <row r="243" spans="16:18" ht="14.25" customHeight="1" x14ac:dyDescent="0.3">
      <c r="P243" s="68"/>
      <c r="Q243" s="68"/>
      <c r="R243" s="68"/>
    </row>
    <row r="244" spans="16:18" ht="14.25" customHeight="1" x14ac:dyDescent="0.3">
      <c r="P244" s="68"/>
      <c r="Q244" s="68"/>
      <c r="R244" s="68"/>
    </row>
    <row r="245" spans="16:18" ht="14.25" customHeight="1" x14ac:dyDescent="0.3">
      <c r="P245" s="68"/>
      <c r="Q245" s="68"/>
      <c r="R245" s="68"/>
    </row>
    <row r="246" spans="16:18" ht="14.25" customHeight="1" x14ac:dyDescent="0.3">
      <c r="P246" s="68"/>
      <c r="Q246" s="68"/>
      <c r="R246" s="68"/>
    </row>
    <row r="247" spans="16:18" ht="14.25" customHeight="1" x14ac:dyDescent="0.3">
      <c r="P247" s="68"/>
      <c r="Q247" s="68"/>
      <c r="R247" s="68"/>
    </row>
    <row r="248" spans="16:18" ht="14.25" customHeight="1" x14ac:dyDescent="0.3">
      <c r="P248" s="68"/>
      <c r="Q248" s="68"/>
      <c r="R248" s="68"/>
    </row>
    <row r="249" spans="16:18" ht="14.25" customHeight="1" x14ac:dyDescent="0.3">
      <c r="P249" s="68"/>
      <c r="Q249" s="68"/>
      <c r="R249" s="68"/>
    </row>
    <row r="250" spans="16:18" ht="14.25" customHeight="1" x14ac:dyDescent="0.3">
      <c r="P250" s="68"/>
      <c r="Q250" s="68"/>
      <c r="R250" s="68"/>
    </row>
    <row r="251" spans="16:18" ht="14.25" customHeight="1" x14ac:dyDescent="0.3">
      <c r="P251" s="68"/>
      <c r="Q251" s="68"/>
      <c r="R251" s="68"/>
    </row>
    <row r="252" spans="16:18" ht="14.25" customHeight="1" x14ac:dyDescent="0.3">
      <c r="P252" s="68"/>
      <c r="Q252" s="68"/>
      <c r="R252" s="68"/>
    </row>
    <row r="253" spans="16:18" ht="14.25" customHeight="1" x14ac:dyDescent="0.3">
      <c r="P253" s="68"/>
      <c r="Q253" s="68"/>
      <c r="R253" s="68"/>
    </row>
    <row r="254" spans="16:18" ht="14.25" customHeight="1" x14ac:dyDescent="0.3">
      <c r="P254" s="68"/>
      <c r="Q254" s="68"/>
      <c r="R254" s="68"/>
    </row>
    <row r="255" spans="16:18" ht="14.25" customHeight="1" x14ac:dyDescent="0.3">
      <c r="P255" s="68"/>
      <c r="Q255" s="68"/>
      <c r="R255" s="68"/>
    </row>
    <row r="256" spans="16:18" ht="14.25" customHeight="1" x14ac:dyDescent="0.3">
      <c r="P256" s="68"/>
      <c r="Q256" s="68"/>
      <c r="R256" s="68"/>
    </row>
    <row r="257" spans="16:18" ht="14.25" customHeight="1" x14ac:dyDescent="0.3">
      <c r="P257" s="68"/>
      <c r="Q257" s="68"/>
      <c r="R257" s="68"/>
    </row>
    <row r="258" spans="16:18" ht="14.25" customHeight="1" x14ac:dyDescent="0.3">
      <c r="P258" s="68"/>
      <c r="Q258" s="68"/>
      <c r="R258" s="68"/>
    </row>
    <row r="259" spans="16:18" ht="14.25" customHeight="1" x14ac:dyDescent="0.3">
      <c r="P259" s="68"/>
      <c r="Q259" s="68"/>
      <c r="R259" s="68"/>
    </row>
    <row r="260" spans="16:18" ht="14.25" customHeight="1" x14ac:dyDescent="0.3">
      <c r="P260" s="68"/>
      <c r="Q260" s="68"/>
      <c r="R260" s="68"/>
    </row>
    <row r="261" spans="16:18" ht="14.25" customHeight="1" x14ac:dyDescent="0.3">
      <c r="P261" s="68"/>
      <c r="Q261" s="68"/>
      <c r="R261" s="68"/>
    </row>
    <row r="262" spans="16:18" ht="14.25" customHeight="1" x14ac:dyDescent="0.3">
      <c r="P262" s="68"/>
      <c r="Q262" s="68"/>
      <c r="R262" s="68"/>
    </row>
    <row r="263" spans="16:18" ht="14.25" customHeight="1" x14ac:dyDescent="0.3">
      <c r="P263" s="68"/>
      <c r="Q263" s="68"/>
      <c r="R263" s="68"/>
    </row>
    <row r="264" spans="16:18" ht="14.25" customHeight="1" x14ac:dyDescent="0.3">
      <c r="P264" s="68"/>
      <c r="Q264" s="68"/>
      <c r="R264" s="68"/>
    </row>
    <row r="265" spans="16:18" ht="14.25" customHeight="1" x14ac:dyDescent="0.3">
      <c r="P265" s="68"/>
      <c r="Q265" s="68"/>
      <c r="R265" s="68"/>
    </row>
    <row r="266" spans="16:18" ht="14.25" customHeight="1" x14ac:dyDescent="0.3">
      <c r="P266" s="68"/>
      <c r="Q266" s="68"/>
      <c r="R266" s="68"/>
    </row>
    <row r="267" spans="16:18" ht="14.25" customHeight="1" x14ac:dyDescent="0.3">
      <c r="P267" s="68"/>
      <c r="Q267" s="68"/>
      <c r="R267" s="68"/>
    </row>
    <row r="268" spans="16:18" ht="14.25" customHeight="1" x14ac:dyDescent="0.3">
      <c r="P268" s="68"/>
      <c r="Q268" s="68"/>
      <c r="R268" s="68"/>
    </row>
    <row r="269" spans="16:18" ht="14.25" customHeight="1" x14ac:dyDescent="0.3">
      <c r="P269" s="68"/>
      <c r="Q269" s="68"/>
      <c r="R269" s="68"/>
    </row>
    <row r="270" spans="16:18" ht="14.25" customHeight="1" x14ac:dyDescent="0.3">
      <c r="P270" s="68"/>
      <c r="Q270" s="68"/>
      <c r="R270" s="68"/>
    </row>
    <row r="271" spans="16:18" ht="14.25" customHeight="1" x14ac:dyDescent="0.3">
      <c r="P271" s="68"/>
      <c r="Q271" s="68"/>
      <c r="R271" s="68"/>
    </row>
    <row r="272" spans="16:18" ht="14.25" customHeight="1" x14ac:dyDescent="0.3">
      <c r="P272" s="68"/>
      <c r="Q272" s="68"/>
      <c r="R272" s="68"/>
    </row>
    <row r="273" spans="16:18" ht="14.25" customHeight="1" x14ac:dyDescent="0.3">
      <c r="P273" s="68"/>
      <c r="Q273" s="68"/>
      <c r="R273" s="68"/>
    </row>
    <row r="274" spans="16:18" ht="14.25" customHeight="1" x14ac:dyDescent="0.3">
      <c r="P274" s="68"/>
      <c r="Q274" s="68"/>
      <c r="R274" s="68"/>
    </row>
    <row r="275" spans="16:18" ht="14.25" customHeight="1" x14ac:dyDescent="0.3">
      <c r="P275" s="68"/>
      <c r="Q275" s="68"/>
      <c r="R275" s="68"/>
    </row>
    <row r="276" spans="16:18" ht="14.25" customHeight="1" x14ac:dyDescent="0.3">
      <c r="P276" s="68"/>
      <c r="Q276" s="68"/>
      <c r="R276" s="68"/>
    </row>
    <row r="277" spans="16:18" ht="14.25" customHeight="1" x14ac:dyDescent="0.3">
      <c r="P277" s="68"/>
      <c r="Q277" s="68"/>
      <c r="R277" s="68"/>
    </row>
    <row r="278" spans="16:18" ht="14.25" customHeight="1" x14ac:dyDescent="0.3">
      <c r="P278" s="68"/>
      <c r="Q278" s="68"/>
      <c r="R278" s="68"/>
    </row>
    <row r="279" spans="16:18" ht="14.25" customHeight="1" x14ac:dyDescent="0.3">
      <c r="P279" s="68"/>
      <c r="Q279" s="68"/>
      <c r="R279" s="68"/>
    </row>
    <row r="280" spans="16:18" ht="14.25" customHeight="1" x14ac:dyDescent="0.3">
      <c r="P280" s="68"/>
      <c r="Q280" s="68"/>
      <c r="R280" s="68"/>
    </row>
    <row r="281" spans="16:18" ht="14.25" customHeight="1" x14ac:dyDescent="0.3">
      <c r="P281" s="68"/>
      <c r="Q281" s="68"/>
      <c r="R281" s="68"/>
    </row>
    <row r="282" spans="16:18" ht="14.25" customHeight="1" x14ac:dyDescent="0.3">
      <c r="P282" s="68"/>
      <c r="Q282" s="68"/>
      <c r="R282" s="68"/>
    </row>
    <row r="283" spans="16:18" ht="14.25" customHeight="1" x14ac:dyDescent="0.3">
      <c r="P283" s="68"/>
      <c r="Q283" s="68"/>
      <c r="R283" s="68"/>
    </row>
    <row r="284" spans="16:18" ht="14.25" customHeight="1" x14ac:dyDescent="0.3">
      <c r="P284" s="68"/>
      <c r="Q284" s="68"/>
      <c r="R284" s="68"/>
    </row>
    <row r="285" spans="16:18" ht="14.25" customHeight="1" x14ac:dyDescent="0.3">
      <c r="P285" s="68"/>
      <c r="Q285" s="68"/>
      <c r="R285" s="68"/>
    </row>
    <row r="286" spans="16:18" ht="14.25" customHeight="1" x14ac:dyDescent="0.3">
      <c r="P286" s="68"/>
      <c r="Q286" s="68"/>
      <c r="R286" s="68"/>
    </row>
    <row r="287" spans="16:18" ht="14.25" customHeight="1" x14ac:dyDescent="0.3">
      <c r="P287" s="68"/>
      <c r="Q287" s="68"/>
      <c r="R287" s="68"/>
    </row>
    <row r="288" spans="16:18" ht="14.25" customHeight="1" x14ac:dyDescent="0.3">
      <c r="P288" s="68"/>
      <c r="Q288" s="68"/>
      <c r="R288" s="68"/>
    </row>
    <row r="289" spans="16:18" ht="14.25" customHeight="1" x14ac:dyDescent="0.3">
      <c r="P289" s="68"/>
      <c r="Q289" s="68"/>
      <c r="R289" s="68"/>
    </row>
    <row r="290" spans="16:18" ht="14.25" customHeight="1" x14ac:dyDescent="0.3">
      <c r="P290" s="68"/>
      <c r="Q290" s="68"/>
      <c r="R290" s="68"/>
    </row>
    <row r="291" spans="16:18" ht="14.25" customHeight="1" x14ac:dyDescent="0.3">
      <c r="P291" s="68"/>
      <c r="Q291" s="68"/>
      <c r="R291" s="68"/>
    </row>
    <row r="292" spans="16:18" ht="14.25" customHeight="1" x14ac:dyDescent="0.3">
      <c r="P292" s="68"/>
      <c r="Q292" s="68"/>
      <c r="R292" s="68"/>
    </row>
    <row r="293" spans="16:18" ht="14.25" customHeight="1" x14ac:dyDescent="0.3">
      <c r="P293" s="68"/>
      <c r="Q293" s="68"/>
      <c r="R293" s="68"/>
    </row>
    <row r="294" spans="16:18" ht="14.25" customHeight="1" x14ac:dyDescent="0.3">
      <c r="P294" s="68"/>
      <c r="Q294" s="68"/>
      <c r="R294" s="68"/>
    </row>
    <row r="295" spans="16:18" ht="14.25" customHeight="1" x14ac:dyDescent="0.3">
      <c r="P295" s="68"/>
      <c r="Q295" s="68"/>
      <c r="R295" s="68"/>
    </row>
    <row r="296" spans="16:18" ht="14.25" customHeight="1" x14ac:dyDescent="0.3">
      <c r="P296" s="68"/>
      <c r="Q296" s="68"/>
      <c r="R296" s="68"/>
    </row>
    <row r="297" spans="16:18" ht="14.25" customHeight="1" x14ac:dyDescent="0.3">
      <c r="P297" s="68"/>
      <c r="Q297" s="68"/>
      <c r="R297" s="68"/>
    </row>
    <row r="298" spans="16:18" ht="14.25" customHeight="1" x14ac:dyDescent="0.3">
      <c r="P298" s="68"/>
      <c r="Q298" s="68"/>
      <c r="R298" s="68"/>
    </row>
    <row r="299" spans="16:18" ht="14.25" customHeight="1" x14ac:dyDescent="0.3">
      <c r="P299" s="68"/>
      <c r="Q299" s="68"/>
      <c r="R299" s="68"/>
    </row>
    <row r="300" spans="16:18" ht="14.25" customHeight="1" x14ac:dyDescent="0.3">
      <c r="P300" s="68"/>
      <c r="Q300" s="68"/>
      <c r="R300" s="68"/>
    </row>
    <row r="301" spans="16:18" ht="14.25" customHeight="1" x14ac:dyDescent="0.3">
      <c r="P301" s="68"/>
      <c r="Q301" s="68"/>
      <c r="R301" s="68"/>
    </row>
    <row r="302" spans="16:18" ht="14.25" customHeight="1" x14ac:dyDescent="0.3">
      <c r="P302" s="68"/>
      <c r="Q302" s="68"/>
      <c r="R302" s="68"/>
    </row>
    <row r="303" spans="16:18" ht="14.25" customHeight="1" x14ac:dyDescent="0.3">
      <c r="P303" s="68"/>
      <c r="Q303" s="68"/>
      <c r="R303" s="68"/>
    </row>
    <row r="304" spans="16:18" ht="14.25" customHeight="1" x14ac:dyDescent="0.3">
      <c r="P304" s="68"/>
      <c r="Q304" s="68"/>
      <c r="R304" s="68"/>
    </row>
    <row r="305" spans="16:18" ht="14.25" customHeight="1" x14ac:dyDescent="0.3">
      <c r="P305" s="68"/>
      <c r="Q305" s="68"/>
      <c r="R305" s="68"/>
    </row>
    <row r="306" spans="16:18" ht="14.25" customHeight="1" x14ac:dyDescent="0.3">
      <c r="P306" s="68"/>
      <c r="Q306" s="68"/>
      <c r="R306" s="68"/>
    </row>
    <row r="307" spans="16:18" ht="14.25" customHeight="1" x14ac:dyDescent="0.3">
      <c r="P307" s="68"/>
      <c r="Q307" s="68"/>
      <c r="R307" s="68"/>
    </row>
    <row r="308" spans="16:18" ht="14.25" customHeight="1" x14ac:dyDescent="0.3">
      <c r="P308" s="68"/>
      <c r="Q308" s="68"/>
      <c r="R308" s="68"/>
    </row>
    <row r="309" spans="16:18" ht="14.25" customHeight="1" x14ac:dyDescent="0.3">
      <c r="P309" s="68"/>
      <c r="Q309" s="68"/>
      <c r="R309" s="68"/>
    </row>
    <row r="310" spans="16:18" ht="14.25" customHeight="1" x14ac:dyDescent="0.3">
      <c r="P310" s="68"/>
      <c r="Q310" s="68"/>
      <c r="R310" s="68"/>
    </row>
    <row r="311" spans="16:18" ht="14.25" customHeight="1" x14ac:dyDescent="0.3">
      <c r="P311" s="68"/>
      <c r="Q311" s="68"/>
      <c r="R311" s="68"/>
    </row>
    <row r="312" spans="16:18" ht="14.25" customHeight="1" x14ac:dyDescent="0.3">
      <c r="P312" s="68"/>
      <c r="Q312" s="68"/>
      <c r="R312" s="68"/>
    </row>
    <row r="313" spans="16:18" ht="14.25" customHeight="1" x14ac:dyDescent="0.3">
      <c r="P313" s="68"/>
      <c r="Q313" s="68"/>
      <c r="R313" s="68"/>
    </row>
    <row r="314" spans="16:18" ht="14.25" customHeight="1" x14ac:dyDescent="0.3">
      <c r="P314" s="68"/>
      <c r="Q314" s="68"/>
      <c r="R314" s="68"/>
    </row>
    <row r="315" spans="16:18" ht="14.25" customHeight="1" x14ac:dyDescent="0.3">
      <c r="P315" s="68"/>
      <c r="Q315" s="68"/>
      <c r="R315" s="68"/>
    </row>
    <row r="316" spans="16:18" ht="14.25" customHeight="1" x14ac:dyDescent="0.3">
      <c r="P316" s="68"/>
      <c r="Q316" s="68"/>
      <c r="R316" s="68"/>
    </row>
    <row r="317" spans="16:18" ht="14.25" customHeight="1" x14ac:dyDescent="0.3">
      <c r="P317" s="68"/>
      <c r="Q317" s="68"/>
      <c r="R317" s="68"/>
    </row>
    <row r="318" spans="16:18" ht="14.25" customHeight="1" x14ac:dyDescent="0.3">
      <c r="P318" s="68"/>
      <c r="Q318" s="68"/>
      <c r="R318" s="68"/>
    </row>
    <row r="319" spans="16:18" ht="14.25" customHeight="1" x14ac:dyDescent="0.3">
      <c r="P319" s="68"/>
      <c r="Q319" s="68"/>
      <c r="R319" s="68"/>
    </row>
    <row r="320" spans="16:18" ht="14.25" customHeight="1" x14ac:dyDescent="0.3">
      <c r="P320" s="68"/>
      <c r="Q320" s="68"/>
      <c r="R320" s="68"/>
    </row>
    <row r="321" spans="16:18" ht="14.25" customHeight="1" x14ac:dyDescent="0.3">
      <c r="P321" s="68"/>
      <c r="Q321" s="68"/>
      <c r="R321" s="68"/>
    </row>
    <row r="322" spans="16:18" ht="14.25" customHeight="1" x14ac:dyDescent="0.3">
      <c r="P322" s="68"/>
      <c r="Q322" s="68"/>
      <c r="R322" s="68"/>
    </row>
    <row r="323" spans="16:18" ht="14.25" customHeight="1" x14ac:dyDescent="0.3">
      <c r="P323" s="68"/>
      <c r="Q323" s="68"/>
      <c r="R323" s="68"/>
    </row>
    <row r="324" spans="16:18" ht="14.25" customHeight="1" x14ac:dyDescent="0.3">
      <c r="P324" s="68"/>
      <c r="Q324" s="68"/>
      <c r="R324" s="68"/>
    </row>
    <row r="325" spans="16:18" ht="14.25" customHeight="1" x14ac:dyDescent="0.3">
      <c r="P325" s="68"/>
      <c r="Q325" s="68"/>
      <c r="R325" s="68"/>
    </row>
    <row r="326" spans="16:18" ht="14.25" customHeight="1" x14ac:dyDescent="0.3">
      <c r="P326" s="68"/>
      <c r="Q326" s="68"/>
      <c r="R326" s="68"/>
    </row>
    <row r="327" spans="16:18" ht="14.25" customHeight="1" x14ac:dyDescent="0.3">
      <c r="P327" s="68"/>
      <c r="Q327" s="68"/>
      <c r="R327" s="68"/>
    </row>
    <row r="328" spans="16:18" ht="14.25" customHeight="1" x14ac:dyDescent="0.3">
      <c r="P328" s="68"/>
      <c r="Q328" s="68"/>
      <c r="R328" s="68"/>
    </row>
    <row r="329" spans="16:18" ht="14.25" customHeight="1" x14ac:dyDescent="0.3">
      <c r="P329" s="68"/>
      <c r="Q329" s="68"/>
      <c r="R329" s="68"/>
    </row>
    <row r="330" spans="16:18" ht="14.25" customHeight="1" x14ac:dyDescent="0.3">
      <c r="P330" s="68"/>
      <c r="Q330" s="68"/>
      <c r="R330" s="68"/>
    </row>
    <row r="331" spans="16:18" ht="14.25" customHeight="1" x14ac:dyDescent="0.3">
      <c r="P331" s="68"/>
      <c r="Q331" s="68"/>
      <c r="R331" s="68"/>
    </row>
    <row r="332" spans="16:18" ht="14.25" customHeight="1" x14ac:dyDescent="0.3">
      <c r="P332" s="68"/>
      <c r="Q332" s="68"/>
      <c r="R332" s="68"/>
    </row>
    <row r="333" spans="16:18" ht="14.25" customHeight="1" x14ac:dyDescent="0.3">
      <c r="P333" s="68"/>
      <c r="Q333" s="68"/>
      <c r="R333" s="68"/>
    </row>
    <row r="334" spans="16:18" ht="14.25" customHeight="1" x14ac:dyDescent="0.3">
      <c r="P334" s="68"/>
      <c r="Q334" s="68"/>
      <c r="R334" s="68"/>
    </row>
    <row r="335" spans="16:18" ht="14.25" customHeight="1" x14ac:dyDescent="0.3">
      <c r="P335" s="68"/>
      <c r="Q335" s="68"/>
      <c r="R335" s="68"/>
    </row>
    <row r="336" spans="16:18" ht="14.25" customHeight="1" x14ac:dyDescent="0.3">
      <c r="P336" s="68"/>
      <c r="Q336" s="68"/>
      <c r="R336" s="68"/>
    </row>
    <row r="337" spans="16:18" ht="14.25" customHeight="1" x14ac:dyDescent="0.3">
      <c r="P337" s="68"/>
      <c r="Q337" s="68"/>
      <c r="R337" s="68"/>
    </row>
    <row r="338" spans="16:18" ht="14.25" customHeight="1" x14ac:dyDescent="0.3">
      <c r="P338" s="68"/>
      <c r="Q338" s="68"/>
      <c r="R338" s="68"/>
    </row>
    <row r="339" spans="16:18" ht="14.25" customHeight="1" x14ac:dyDescent="0.3">
      <c r="P339" s="68"/>
      <c r="Q339" s="68"/>
      <c r="R339" s="68"/>
    </row>
    <row r="340" spans="16:18" ht="14.25" customHeight="1" x14ac:dyDescent="0.3">
      <c r="P340" s="68"/>
      <c r="Q340" s="68"/>
      <c r="R340" s="68"/>
    </row>
    <row r="341" spans="16:18" ht="14.25" customHeight="1" x14ac:dyDescent="0.3">
      <c r="P341" s="68"/>
      <c r="Q341" s="68"/>
      <c r="R341" s="68"/>
    </row>
    <row r="342" spans="16:18" ht="14.25" customHeight="1" x14ac:dyDescent="0.3">
      <c r="P342" s="68"/>
      <c r="Q342" s="68"/>
      <c r="R342" s="68"/>
    </row>
    <row r="343" spans="16:18" ht="14.25" customHeight="1" x14ac:dyDescent="0.3">
      <c r="P343" s="68"/>
      <c r="Q343" s="68"/>
      <c r="R343" s="68"/>
    </row>
    <row r="344" spans="16:18" ht="14.25" customHeight="1" x14ac:dyDescent="0.3">
      <c r="P344" s="68"/>
      <c r="Q344" s="68"/>
      <c r="R344" s="68"/>
    </row>
    <row r="345" spans="16:18" ht="14.25" customHeight="1" x14ac:dyDescent="0.3">
      <c r="P345" s="68"/>
      <c r="Q345" s="68"/>
      <c r="R345" s="68"/>
    </row>
    <row r="346" spans="16:18" ht="14.25" customHeight="1" x14ac:dyDescent="0.3">
      <c r="P346" s="68"/>
      <c r="Q346" s="68"/>
      <c r="R346" s="68"/>
    </row>
    <row r="347" spans="16:18" ht="14.25" customHeight="1" x14ac:dyDescent="0.3">
      <c r="P347" s="68"/>
      <c r="Q347" s="68"/>
      <c r="R347" s="68"/>
    </row>
    <row r="348" spans="16:18" ht="14.25" customHeight="1" x14ac:dyDescent="0.3">
      <c r="P348" s="68"/>
      <c r="Q348" s="68"/>
      <c r="R348" s="68"/>
    </row>
    <row r="349" spans="16:18" ht="14.25" customHeight="1" x14ac:dyDescent="0.3">
      <c r="P349" s="68"/>
      <c r="Q349" s="68"/>
      <c r="R349" s="68"/>
    </row>
    <row r="350" spans="16:18" ht="14.25" customHeight="1" x14ac:dyDescent="0.3">
      <c r="P350" s="68"/>
      <c r="Q350" s="68"/>
      <c r="R350" s="68"/>
    </row>
    <row r="351" spans="16:18" ht="14.25" customHeight="1" x14ac:dyDescent="0.3">
      <c r="P351" s="68"/>
      <c r="Q351" s="68"/>
      <c r="R351" s="68"/>
    </row>
    <row r="352" spans="16:18" ht="14.25" customHeight="1" x14ac:dyDescent="0.3">
      <c r="P352" s="68"/>
      <c r="Q352" s="68"/>
      <c r="R352" s="68"/>
    </row>
    <row r="353" spans="16:18" ht="14.25" customHeight="1" x14ac:dyDescent="0.3">
      <c r="P353" s="68"/>
      <c r="Q353" s="68"/>
      <c r="R353" s="68"/>
    </row>
    <row r="354" spans="16:18" ht="14.25" customHeight="1" x14ac:dyDescent="0.3">
      <c r="P354" s="68"/>
      <c r="Q354" s="68"/>
      <c r="R354" s="68"/>
    </row>
    <row r="355" spans="16:18" ht="14.25" customHeight="1" x14ac:dyDescent="0.3">
      <c r="P355" s="68"/>
      <c r="Q355" s="68"/>
      <c r="R355" s="68"/>
    </row>
    <row r="356" spans="16:18" ht="14.25" customHeight="1" x14ac:dyDescent="0.3">
      <c r="P356" s="68"/>
      <c r="Q356" s="68"/>
      <c r="R356" s="68"/>
    </row>
    <row r="357" spans="16:18" ht="14.25" customHeight="1" x14ac:dyDescent="0.3">
      <c r="P357" s="68"/>
      <c r="Q357" s="68"/>
      <c r="R357" s="68"/>
    </row>
    <row r="358" spans="16:18" ht="14.25" customHeight="1" x14ac:dyDescent="0.3">
      <c r="P358" s="68"/>
      <c r="Q358" s="68"/>
      <c r="R358" s="68"/>
    </row>
    <row r="359" spans="16:18" ht="14.25" customHeight="1" x14ac:dyDescent="0.3">
      <c r="P359" s="68"/>
      <c r="Q359" s="68"/>
      <c r="R359" s="68"/>
    </row>
    <row r="360" spans="16:18" ht="14.25" customHeight="1" x14ac:dyDescent="0.3">
      <c r="P360" s="68"/>
      <c r="Q360" s="68"/>
      <c r="R360" s="68"/>
    </row>
    <row r="361" spans="16:18" ht="14.25" customHeight="1" x14ac:dyDescent="0.3">
      <c r="P361" s="68"/>
      <c r="Q361" s="68"/>
      <c r="R361" s="68"/>
    </row>
    <row r="362" spans="16:18" ht="14.25" customHeight="1" x14ac:dyDescent="0.3">
      <c r="P362" s="68"/>
      <c r="Q362" s="68"/>
      <c r="R362" s="68"/>
    </row>
    <row r="363" spans="16:18" ht="14.25" customHeight="1" x14ac:dyDescent="0.3">
      <c r="P363" s="68"/>
      <c r="Q363" s="68"/>
      <c r="R363" s="68"/>
    </row>
    <row r="364" spans="16:18" ht="14.25" customHeight="1" x14ac:dyDescent="0.3">
      <c r="P364" s="68"/>
      <c r="Q364" s="68"/>
      <c r="R364" s="68"/>
    </row>
    <row r="365" spans="16:18" ht="14.25" customHeight="1" x14ac:dyDescent="0.3">
      <c r="P365" s="68"/>
      <c r="Q365" s="68"/>
      <c r="R365" s="68"/>
    </row>
    <row r="366" spans="16:18" ht="14.25" customHeight="1" x14ac:dyDescent="0.3">
      <c r="P366" s="68"/>
      <c r="Q366" s="68"/>
      <c r="R366" s="68"/>
    </row>
    <row r="367" spans="16:18" ht="14.25" customHeight="1" x14ac:dyDescent="0.3">
      <c r="P367" s="68"/>
      <c r="Q367" s="68"/>
      <c r="R367" s="68"/>
    </row>
    <row r="368" spans="16:18" ht="14.25" customHeight="1" x14ac:dyDescent="0.3">
      <c r="P368" s="68"/>
      <c r="Q368" s="68"/>
      <c r="R368" s="68"/>
    </row>
    <row r="369" spans="16:18" ht="14.25" customHeight="1" x14ac:dyDescent="0.3">
      <c r="P369" s="68"/>
      <c r="Q369" s="68"/>
      <c r="R369" s="68"/>
    </row>
    <row r="370" spans="16:18" ht="14.25" customHeight="1" x14ac:dyDescent="0.3">
      <c r="P370" s="68"/>
      <c r="Q370" s="68"/>
      <c r="R370" s="68"/>
    </row>
    <row r="371" spans="16:18" ht="14.25" customHeight="1" x14ac:dyDescent="0.3">
      <c r="P371" s="68"/>
      <c r="Q371" s="68"/>
      <c r="R371" s="68"/>
    </row>
    <row r="372" spans="16:18" ht="14.25" customHeight="1" x14ac:dyDescent="0.3">
      <c r="P372" s="68"/>
      <c r="Q372" s="68"/>
      <c r="R372" s="68"/>
    </row>
    <row r="373" spans="16:18" ht="14.25" customHeight="1" x14ac:dyDescent="0.3">
      <c r="P373" s="68"/>
      <c r="Q373" s="68"/>
      <c r="R373" s="68"/>
    </row>
    <row r="374" spans="16:18" ht="14.25" customHeight="1" x14ac:dyDescent="0.3">
      <c r="P374" s="68"/>
      <c r="Q374" s="68"/>
      <c r="R374" s="68"/>
    </row>
    <row r="375" spans="16:18" ht="14.25" customHeight="1" x14ac:dyDescent="0.3">
      <c r="P375" s="68"/>
      <c r="Q375" s="68"/>
      <c r="R375" s="68"/>
    </row>
    <row r="376" spans="16:18" ht="14.25" customHeight="1" x14ac:dyDescent="0.3">
      <c r="P376" s="68"/>
      <c r="Q376" s="68"/>
      <c r="R376" s="68"/>
    </row>
    <row r="377" spans="16:18" ht="14.25" customHeight="1" x14ac:dyDescent="0.3">
      <c r="P377" s="68"/>
      <c r="Q377" s="68"/>
      <c r="R377" s="68"/>
    </row>
    <row r="378" spans="16:18" ht="14.25" customHeight="1" x14ac:dyDescent="0.3">
      <c r="P378" s="68"/>
      <c r="Q378" s="68"/>
      <c r="R378" s="68"/>
    </row>
    <row r="379" spans="16:18" ht="14.25" customHeight="1" x14ac:dyDescent="0.3">
      <c r="P379" s="68"/>
      <c r="Q379" s="68"/>
      <c r="R379" s="68"/>
    </row>
    <row r="380" spans="16:18" ht="14.25" customHeight="1" x14ac:dyDescent="0.3">
      <c r="P380" s="68"/>
      <c r="Q380" s="68"/>
      <c r="R380" s="68"/>
    </row>
    <row r="381" spans="16:18" ht="14.25" customHeight="1" x14ac:dyDescent="0.3">
      <c r="P381" s="68"/>
      <c r="Q381" s="68"/>
      <c r="R381" s="68"/>
    </row>
    <row r="382" spans="16:18" ht="14.25" customHeight="1" x14ac:dyDescent="0.3">
      <c r="P382" s="68"/>
      <c r="Q382" s="68"/>
      <c r="R382" s="68"/>
    </row>
    <row r="383" spans="16:18" ht="14.25" customHeight="1" x14ac:dyDescent="0.3">
      <c r="P383" s="68"/>
      <c r="Q383" s="68"/>
      <c r="R383" s="68"/>
    </row>
    <row r="384" spans="16:18" ht="14.25" customHeight="1" x14ac:dyDescent="0.3">
      <c r="P384" s="68"/>
      <c r="Q384" s="68"/>
      <c r="R384" s="68"/>
    </row>
    <row r="385" spans="16:18" ht="14.25" customHeight="1" x14ac:dyDescent="0.3">
      <c r="P385" s="68"/>
      <c r="Q385" s="68"/>
      <c r="R385" s="68"/>
    </row>
    <row r="386" spans="16:18" ht="14.25" customHeight="1" x14ac:dyDescent="0.3">
      <c r="P386" s="68"/>
      <c r="Q386" s="68"/>
      <c r="R386" s="68"/>
    </row>
    <row r="387" spans="16:18" ht="14.25" customHeight="1" x14ac:dyDescent="0.3">
      <c r="P387" s="68"/>
      <c r="Q387" s="68"/>
      <c r="R387" s="68"/>
    </row>
    <row r="388" spans="16:18" ht="14.25" customHeight="1" x14ac:dyDescent="0.3">
      <c r="P388" s="68"/>
      <c r="Q388" s="68"/>
      <c r="R388" s="68"/>
    </row>
    <row r="389" spans="16:18" ht="14.25" customHeight="1" x14ac:dyDescent="0.3">
      <c r="P389" s="68"/>
      <c r="Q389" s="68"/>
      <c r="R389" s="68"/>
    </row>
    <row r="390" spans="16:18" ht="14.25" customHeight="1" x14ac:dyDescent="0.3">
      <c r="P390" s="68"/>
      <c r="Q390" s="68"/>
      <c r="R390" s="68"/>
    </row>
    <row r="391" spans="16:18" ht="14.25" customHeight="1" x14ac:dyDescent="0.3">
      <c r="P391" s="68"/>
      <c r="Q391" s="68"/>
      <c r="R391" s="68"/>
    </row>
    <row r="392" spans="16:18" ht="14.25" customHeight="1" x14ac:dyDescent="0.3">
      <c r="P392" s="68"/>
      <c r="Q392" s="68"/>
      <c r="R392" s="68"/>
    </row>
    <row r="393" spans="16:18" ht="14.25" customHeight="1" x14ac:dyDescent="0.3">
      <c r="P393" s="68"/>
      <c r="Q393" s="68"/>
      <c r="R393" s="68"/>
    </row>
    <row r="394" spans="16:18" ht="14.25" customHeight="1" x14ac:dyDescent="0.3">
      <c r="P394" s="68"/>
      <c r="Q394" s="68"/>
      <c r="R394" s="68"/>
    </row>
    <row r="395" spans="16:18" ht="14.25" customHeight="1" x14ac:dyDescent="0.3">
      <c r="P395" s="68"/>
      <c r="Q395" s="68"/>
      <c r="R395" s="68"/>
    </row>
    <row r="396" spans="16:18" ht="14.25" customHeight="1" x14ac:dyDescent="0.3">
      <c r="P396" s="68"/>
      <c r="Q396" s="68"/>
      <c r="R396" s="68"/>
    </row>
    <row r="397" spans="16:18" ht="14.25" customHeight="1" x14ac:dyDescent="0.3">
      <c r="P397" s="68"/>
      <c r="Q397" s="68"/>
      <c r="R397" s="68"/>
    </row>
    <row r="398" spans="16:18" ht="14.25" customHeight="1" x14ac:dyDescent="0.3">
      <c r="P398" s="68"/>
      <c r="Q398" s="68"/>
      <c r="R398" s="68"/>
    </row>
    <row r="399" spans="16:18" ht="14.25" customHeight="1" x14ac:dyDescent="0.3">
      <c r="P399" s="68"/>
      <c r="Q399" s="68"/>
      <c r="R399" s="68"/>
    </row>
    <row r="400" spans="16:18" ht="14.25" customHeight="1" x14ac:dyDescent="0.3">
      <c r="P400" s="68"/>
      <c r="Q400" s="68"/>
      <c r="R400" s="68"/>
    </row>
    <row r="401" spans="16:18" ht="14.25" customHeight="1" x14ac:dyDescent="0.3">
      <c r="P401" s="68"/>
      <c r="Q401" s="68"/>
      <c r="R401" s="68"/>
    </row>
    <row r="402" spans="16:18" ht="14.25" customHeight="1" x14ac:dyDescent="0.3">
      <c r="P402" s="68"/>
      <c r="Q402" s="68"/>
      <c r="R402" s="68"/>
    </row>
    <row r="403" spans="16:18" ht="14.25" customHeight="1" x14ac:dyDescent="0.3">
      <c r="P403" s="68"/>
      <c r="Q403" s="68"/>
      <c r="R403" s="68"/>
    </row>
    <row r="404" spans="16:18" ht="14.25" customHeight="1" x14ac:dyDescent="0.3">
      <c r="P404" s="68"/>
      <c r="Q404" s="68"/>
      <c r="R404" s="68"/>
    </row>
    <row r="405" spans="16:18" ht="14.25" customHeight="1" x14ac:dyDescent="0.3">
      <c r="P405" s="68"/>
      <c r="Q405" s="68"/>
      <c r="R405" s="68"/>
    </row>
    <row r="406" spans="16:18" ht="14.25" customHeight="1" x14ac:dyDescent="0.3">
      <c r="P406" s="68"/>
      <c r="Q406" s="68"/>
      <c r="R406" s="68"/>
    </row>
    <row r="407" spans="16:18" ht="14.25" customHeight="1" x14ac:dyDescent="0.3">
      <c r="P407" s="68"/>
      <c r="Q407" s="68"/>
      <c r="R407" s="68"/>
    </row>
    <row r="408" spans="16:18" ht="14.25" customHeight="1" x14ac:dyDescent="0.3">
      <c r="P408" s="68"/>
      <c r="Q408" s="68"/>
      <c r="R408" s="68"/>
    </row>
    <row r="409" spans="16:18" ht="14.25" customHeight="1" x14ac:dyDescent="0.3">
      <c r="P409" s="68"/>
      <c r="Q409" s="68"/>
      <c r="R409" s="68"/>
    </row>
    <row r="410" spans="16:18" ht="14.25" customHeight="1" x14ac:dyDescent="0.3">
      <c r="P410" s="68"/>
      <c r="Q410" s="68"/>
      <c r="R410" s="68"/>
    </row>
    <row r="411" spans="16:18" ht="14.25" customHeight="1" x14ac:dyDescent="0.3">
      <c r="P411" s="68"/>
      <c r="Q411" s="68"/>
      <c r="R411" s="68"/>
    </row>
    <row r="412" spans="16:18" ht="14.25" customHeight="1" x14ac:dyDescent="0.3">
      <c r="P412" s="68"/>
      <c r="Q412" s="68"/>
      <c r="R412" s="68"/>
    </row>
    <row r="413" spans="16:18" ht="14.25" customHeight="1" x14ac:dyDescent="0.3">
      <c r="P413" s="68"/>
      <c r="Q413" s="68"/>
      <c r="R413" s="68"/>
    </row>
    <row r="414" spans="16:18" ht="14.25" customHeight="1" x14ac:dyDescent="0.3">
      <c r="P414" s="68"/>
      <c r="Q414" s="68"/>
      <c r="R414" s="68"/>
    </row>
    <row r="415" spans="16:18" ht="14.25" customHeight="1" x14ac:dyDescent="0.3">
      <c r="P415" s="68"/>
      <c r="Q415" s="68"/>
      <c r="R415" s="68"/>
    </row>
    <row r="416" spans="16:18" ht="14.25" customHeight="1" x14ac:dyDescent="0.3">
      <c r="P416" s="68"/>
      <c r="Q416" s="68"/>
      <c r="R416" s="68"/>
    </row>
    <row r="417" spans="16:18" ht="14.25" customHeight="1" x14ac:dyDescent="0.3">
      <c r="P417" s="68"/>
      <c r="Q417" s="68"/>
      <c r="R417" s="68"/>
    </row>
    <row r="418" spans="16:18" ht="14.25" customHeight="1" x14ac:dyDescent="0.3">
      <c r="P418" s="68"/>
      <c r="Q418" s="68"/>
      <c r="R418" s="68"/>
    </row>
    <row r="419" spans="16:18" ht="14.25" customHeight="1" x14ac:dyDescent="0.3">
      <c r="P419" s="68"/>
      <c r="Q419" s="68"/>
      <c r="R419" s="68"/>
    </row>
    <row r="420" spans="16:18" ht="14.25" customHeight="1" x14ac:dyDescent="0.3">
      <c r="P420" s="68"/>
      <c r="Q420" s="68"/>
      <c r="R420" s="68"/>
    </row>
    <row r="421" spans="16:18" ht="14.25" customHeight="1" x14ac:dyDescent="0.3">
      <c r="P421" s="68"/>
      <c r="Q421" s="68"/>
      <c r="R421" s="68"/>
    </row>
    <row r="422" spans="16:18" ht="14.25" customHeight="1" x14ac:dyDescent="0.3">
      <c r="P422" s="68"/>
      <c r="Q422" s="68"/>
      <c r="R422" s="68"/>
    </row>
    <row r="423" spans="16:18" ht="14.25" customHeight="1" x14ac:dyDescent="0.3">
      <c r="P423" s="68"/>
      <c r="Q423" s="68"/>
      <c r="R423" s="68"/>
    </row>
    <row r="424" spans="16:18" ht="14.25" customHeight="1" x14ac:dyDescent="0.3">
      <c r="P424" s="68"/>
      <c r="Q424" s="68"/>
      <c r="R424" s="68"/>
    </row>
    <row r="425" spans="16:18" ht="14.25" customHeight="1" x14ac:dyDescent="0.3">
      <c r="P425" s="68"/>
      <c r="Q425" s="68"/>
      <c r="R425" s="68"/>
    </row>
    <row r="426" spans="16:18" ht="14.25" customHeight="1" x14ac:dyDescent="0.3">
      <c r="P426" s="68"/>
      <c r="Q426" s="68"/>
      <c r="R426" s="68"/>
    </row>
    <row r="427" spans="16:18" ht="14.25" customHeight="1" x14ac:dyDescent="0.3">
      <c r="P427" s="68"/>
      <c r="Q427" s="68"/>
      <c r="R427" s="68"/>
    </row>
    <row r="428" spans="16:18" ht="14.25" customHeight="1" x14ac:dyDescent="0.3">
      <c r="P428" s="68"/>
      <c r="Q428" s="68"/>
      <c r="R428" s="68"/>
    </row>
    <row r="429" spans="16:18" ht="14.25" customHeight="1" x14ac:dyDescent="0.3">
      <c r="P429" s="68"/>
      <c r="Q429" s="68"/>
      <c r="R429" s="68"/>
    </row>
    <row r="430" spans="16:18" ht="14.25" customHeight="1" x14ac:dyDescent="0.3">
      <c r="P430" s="68"/>
      <c r="Q430" s="68"/>
      <c r="R430" s="68"/>
    </row>
    <row r="431" spans="16:18" ht="14.25" customHeight="1" x14ac:dyDescent="0.3">
      <c r="P431" s="68"/>
      <c r="Q431" s="68"/>
      <c r="R431" s="68"/>
    </row>
    <row r="432" spans="16:18" ht="14.25" customHeight="1" x14ac:dyDescent="0.3">
      <c r="P432" s="68"/>
      <c r="Q432" s="68"/>
      <c r="R432" s="68"/>
    </row>
    <row r="433" spans="16:18" ht="14.25" customHeight="1" x14ac:dyDescent="0.3">
      <c r="P433" s="68"/>
      <c r="Q433" s="68"/>
      <c r="R433" s="68"/>
    </row>
    <row r="434" spans="16:18" ht="14.25" customHeight="1" x14ac:dyDescent="0.3">
      <c r="P434" s="68"/>
      <c r="Q434" s="68"/>
      <c r="R434" s="68"/>
    </row>
    <row r="435" spans="16:18" ht="14.25" customHeight="1" x14ac:dyDescent="0.3">
      <c r="P435" s="68"/>
      <c r="Q435" s="68"/>
      <c r="R435" s="68"/>
    </row>
    <row r="436" spans="16:18" ht="14.25" customHeight="1" x14ac:dyDescent="0.3">
      <c r="P436" s="68"/>
      <c r="Q436" s="68"/>
      <c r="R436" s="68"/>
    </row>
    <row r="437" spans="16:18" ht="14.25" customHeight="1" x14ac:dyDescent="0.3">
      <c r="P437" s="68"/>
      <c r="Q437" s="68"/>
      <c r="R437" s="68"/>
    </row>
    <row r="438" spans="16:18" ht="14.25" customHeight="1" x14ac:dyDescent="0.3">
      <c r="P438" s="68"/>
      <c r="Q438" s="68"/>
      <c r="R438" s="68"/>
    </row>
    <row r="439" spans="16:18" ht="14.25" customHeight="1" x14ac:dyDescent="0.3">
      <c r="P439" s="68"/>
      <c r="Q439" s="68"/>
      <c r="R439" s="68"/>
    </row>
    <row r="440" spans="16:18" ht="14.25" customHeight="1" x14ac:dyDescent="0.3">
      <c r="P440" s="68"/>
      <c r="Q440" s="68"/>
      <c r="R440" s="68"/>
    </row>
    <row r="441" spans="16:18" ht="14.25" customHeight="1" x14ac:dyDescent="0.3">
      <c r="P441" s="68"/>
      <c r="Q441" s="68"/>
      <c r="R441" s="68"/>
    </row>
    <row r="442" spans="16:18" ht="14.25" customHeight="1" x14ac:dyDescent="0.3">
      <c r="P442" s="68"/>
      <c r="Q442" s="68"/>
      <c r="R442" s="68"/>
    </row>
    <row r="443" spans="16:18" ht="14.25" customHeight="1" x14ac:dyDescent="0.3">
      <c r="P443" s="68"/>
      <c r="Q443" s="68"/>
      <c r="R443" s="68"/>
    </row>
    <row r="444" spans="16:18" ht="14.25" customHeight="1" x14ac:dyDescent="0.3">
      <c r="P444" s="68"/>
      <c r="Q444" s="68"/>
      <c r="R444" s="68"/>
    </row>
    <row r="445" spans="16:18" ht="14.25" customHeight="1" x14ac:dyDescent="0.3">
      <c r="P445" s="68"/>
      <c r="Q445" s="68"/>
      <c r="R445" s="68"/>
    </row>
    <row r="446" spans="16:18" ht="14.25" customHeight="1" x14ac:dyDescent="0.3">
      <c r="P446" s="68"/>
      <c r="Q446" s="68"/>
      <c r="R446" s="68"/>
    </row>
    <row r="447" spans="16:18" ht="14.25" customHeight="1" x14ac:dyDescent="0.3">
      <c r="P447" s="68"/>
      <c r="Q447" s="68"/>
      <c r="R447" s="68"/>
    </row>
    <row r="448" spans="16:18" ht="14.25" customHeight="1" x14ac:dyDescent="0.3">
      <c r="P448" s="68"/>
      <c r="Q448" s="68"/>
      <c r="R448" s="68"/>
    </row>
    <row r="449" spans="16:18" ht="14.25" customHeight="1" x14ac:dyDescent="0.3">
      <c r="P449" s="68"/>
      <c r="Q449" s="68"/>
      <c r="R449" s="68"/>
    </row>
    <row r="450" spans="16:18" ht="14.25" customHeight="1" x14ac:dyDescent="0.3">
      <c r="P450" s="68"/>
      <c r="Q450" s="68"/>
      <c r="R450" s="68"/>
    </row>
    <row r="451" spans="16:18" ht="14.25" customHeight="1" x14ac:dyDescent="0.3">
      <c r="P451" s="68"/>
      <c r="Q451" s="68"/>
      <c r="R451" s="68"/>
    </row>
    <row r="452" spans="16:18" ht="14.25" customHeight="1" x14ac:dyDescent="0.3">
      <c r="P452" s="68"/>
      <c r="Q452" s="68"/>
      <c r="R452" s="68"/>
    </row>
    <row r="453" spans="16:18" ht="14.25" customHeight="1" x14ac:dyDescent="0.3">
      <c r="P453" s="68"/>
      <c r="Q453" s="68"/>
      <c r="R453" s="68"/>
    </row>
    <row r="454" spans="16:18" ht="14.25" customHeight="1" x14ac:dyDescent="0.3">
      <c r="P454" s="68"/>
      <c r="Q454" s="68"/>
      <c r="R454" s="68"/>
    </row>
    <row r="455" spans="16:18" ht="14.25" customHeight="1" x14ac:dyDescent="0.3">
      <c r="P455" s="68"/>
      <c r="Q455" s="68"/>
      <c r="R455" s="68"/>
    </row>
    <row r="456" spans="16:18" ht="14.25" customHeight="1" x14ac:dyDescent="0.3">
      <c r="P456" s="68"/>
      <c r="Q456" s="68"/>
      <c r="R456" s="68"/>
    </row>
    <row r="457" spans="16:18" ht="14.25" customHeight="1" x14ac:dyDescent="0.3">
      <c r="P457" s="68"/>
      <c r="Q457" s="68"/>
      <c r="R457" s="68"/>
    </row>
    <row r="458" spans="16:18" ht="14.25" customHeight="1" x14ac:dyDescent="0.3">
      <c r="P458" s="68"/>
      <c r="Q458" s="68"/>
      <c r="R458" s="68"/>
    </row>
    <row r="459" spans="16:18" ht="14.25" customHeight="1" x14ac:dyDescent="0.3">
      <c r="P459" s="68"/>
      <c r="Q459" s="68"/>
      <c r="R459" s="68"/>
    </row>
    <row r="460" spans="16:18" ht="14.25" customHeight="1" x14ac:dyDescent="0.3">
      <c r="P460" s="68"/>
      <c r="Q460" s="68"/>
      <c r="R460" s="68"/>
    </row>
    <row r="461" spans="16:18" ht="14.25" customHeight="1" x14ac:dyDescent="0.3">
      <c r="P461" s="68"/>
      <c r="Q461" s="68"/>
      <c r="R461" s="68"/>
    </row>
    <row r="462" spans="16:18" ht="14.25" customHeight="1" x14ac:dyDescent="0.3">
      <c r="P462" s="68"/>
      <c r="Q462" s="68"/>
      <c r="R462" s="68"/>
    </row>
    <row r="463" spans="16:18" ht="14.25" customHeight="1" x14ac:dyDescent="0.3">
      <c r="P463" s="68"/>
      <c r="Q463" s="68"/>
      <c r="R463" s="68"/>
    </row>
    <row r="464" spans="16:18" ht="14.25" customHeight="1" x14ac:dyDescent="0.3">
      <c r="P464" s="68"/>
      <c r="Q464" s="68"/>
      <c r="R464" s="68"/>
    </row>
    <row r="465" spans="16:18" ht="14.25" customHeight="1" x14ac:dyDescent="0.3">
      <c r="P465" s="68"/>
      <c r="Q465" s="68"/>
      <c r="R465" s="68"/>
    </row>
    <row r="466" spans="16:18" ht="14.25" customHeight="1" x14ac:dyDescent="0.3">
      <c r="P466" s="68"/>
      <c r="Q466" s="68"/>
      <c r="R466" s="68"/>
    </row>
    <row r="467" spans="16:18" ht="14.25" customHeight="1" x14ac:dyDescent="0.3">
      <c r="P467" s="68"/>
      <c r="Q467" s="68"/>
      <c r="R467" s="68"/>
    </row>
    <row r="468" spans="16:18" ht="14.25" customHeight="1" x14ac:dyDescent="0.3">
      <c r="P468" s="68"/>
      <c r="Q468" s="68"/>
      <c r="R468" s="68"/>
    </row>
    <row r="469" spans="16:18" ht="14.25" customHeight="1" x14ac:dyDescent="0.3">
      <c r="P469" s="68"/>
      <c r="Q469" s="68"/>
      <c r="R469" s="68"/>
    </row>
    <row r="470" spans="16:18" ht="14.25" customHeight="1" x14ac:dyDescent="0.3">
      <c r="P470" s="68"/>
      <c r="Q470" s="68"/>
      <c r="R470" s="68"/>
    </row>
    <row r="471" spans="16:18" ht="14.25" customHeight="1" x14ac:dyDescent="0.3">
      <c r="P471" s="68"/>
      <c r="Q471" s="68"/>
      <c r="R471" s="68"/>
    </row>
    <row r="472" spans="16:18" ht="14.25" customHeight="1" x14ac:dyDescent="0.3">
      <c r="P472" s="68"/>
      <c r="Q472" s="68"/>
      <c r="R472" s="68"/>
    </row>
    <row r="473" spans="16:18" ht="14.25" customHeight="1" x14ac:dyDescent="0.3">
      <c r="P473" s="68"/>
      <c r="Q473" s="68"/>
      <c r="R473" s="68"/>
    </row>
    <row r="474" spans="16:18" ht="14.25" customHeight="1" x14ac:dyDescent="0.3">
      <c r="P474" s="68"/>
      <c r="Q474" s="68"/>
      <c r="R474" s="68"/>
    </row>
    <row r="475" spans="16:18" ht="14.25" customHeight="1" x14ac:dyDescent="0.3">
      <c r="P475" s="68"/>
      <c r="Q475" s="68"/>
      <c r="R475" s="68"/>
    </row>
    <row r="476" spans="16:18" ht="14.25" customHeight="1" x14ac:dyDescent="0.3">
      <c r="P476" s="68"/>
      <c r="Q476" s="68"/>
      <c r="R476" s="68"/>
    </row>
    <row r="477" spans="16:18" ht="14.25" customHeight="1" x14ac:dyDescent="0.3">
      <c r="P477" s="68"/>
      <c r="Q477" s="68"/>
      <c r="R477" s="68"/>
    </row>
    <row r="478" spans="16:18" ht="14.25" customHeight="1" x14ac:dyDescent="0.3">
      <c r="P478" s="68"/>
      <c r="Q478" s="68"/>
      <c r="R478" s="68"/>
    </row>
    <row r="479" spans="16:18" ht="14.25" customHeight="1" x14ac:dyDescent="0.3">
      <c r="P479" s="68"/>
      <c r="Q479" s="68"/>
      <c r="R479" s="68"/>
    </row>
    <row r="480" spans="16:18" ht="14.25" customHeight="1" x14ac:dyDescent="0.3">
      <c r="P480" s="68"/>
      <c r="Q480" s="68"/>
      <c r="R480" s="68"/>
    </row>
    <row r="481" spans="16:18" ht="14.25" customHeight="1" x14ac:dyDescent="0.3">
      <c r="P481" s="68"/>
      <c r="Q481" s="68"/>
      <c r="R481" s="68"/>
    </row>
    <row r="482" spans="16:18" ht="14.25" customHeight="1" x14ac:dyDescent="0.3">
      <c r="P482" s="68"/>
      <c r="Q482" s="68"/>
      <c r="R482" s="68"/>
    </row>
    <row r="483" spans="16:18" ht="14.25" customHeight="1" x14ac:dyDescent="0.3">
      <c r="P483" s="68"/>
      <c r="Q483" s="68"/>
      <c r="R483" s="68"/>
    </row>
    <row r="484" spans="16:18" ht="14.25" customHeight="1" x14ac:dyDescent="0.3">
      <c r="P484" s="68"/>
      <c r="Q484" s="68"/>
      <c r="R484" s="68"/>
    </row>
    <row r="485" spans="16:18" ht="14.25" customHeight="1" x14ac:dyDescent="0.3">
      <c r="P485" s="68"/>
      <c r="Q485" s="68"/>
      <c r="R485" s="68"/>
    </row>
    <row r="486" spans="16:18" ht="14.25" customHeight="1" x14ac:dyDescent="0.3">
      <c r="P486" s="68"/>
      <c r="Q486" s="68"/>
      <c r="R486" s="68"/>
    </row>
    <row r="487" spans="16:18" ht="14.25" customHeight="1" x14ac:dyDescent="0.3">
      <c r="P487" s="68"/>
      <c r="Q487" s="68"/>
      <c r="R487" s="68"/>
    </row>
    <row r="488" spans="16:18" ht="14.25" customHeight="1" x14ac:dyDescent="0.3">
      <c r="P488" s="68"/>
      <c r="Q488" s="68"/>
      <c r="R488" s="68"/>
    </row>
    <row r="489" spans="16:18" ht="14.25" customHeight="1" x14ac:dyDescent="0.3">
      <c r="P489" s="68"/>
      <c r="Q489" s="68"/>
      <c r="R489" s="68"/>
    </row>
    <row r="490" spans="16:18" ht="14.25" customHeight="1" x14ac:dyDescent="0.3">
      <c r="P490" s="68"/>
      <c r="Q490" s="68"/>
      <c r="R490" s="68"/>
    </row>
    <row r="491" spans="16:18" ht="14.25" customHeight="1" x14ac:dyDescent="0.3">
      <c r="P491" s="68"/>
      <c r="Q491" s="68"/>
      <c r="R491" s="68"/>
    </row>
    <row r="492" spans="16:18" ht="14.25" customHeight="1" x14ac:dyDescent="0.3">
      <c r="P492" s="68"/>
      <c r="Q492" s="68"/>
      <c r="R492" s="68"/>
    </row>
    <row r="493" spans="16:18" ht="14.25" customHeight="1" x14ac:dyDescent="0.3">
      <c r="P493" s="68"/>
      <c r="Q493" s="68"/>
      <c r="R493" s="68"/>
    </row>
    <row r="494" spans="16:18" ht="14.25" customHeight="1" x14ac:dyDescent="0.3">
      <c r="P494" s="68"/>
      <c r="Q494" s="68"/>
      <c r="R494" s="68"/>
    </row>
    <row r="495" spans="16:18" ht="14.25" customHeight="1" x14ac:dyDescent="0.3">
      <c r="P495" s="68"/>
      <c r="Q495" s="68"/>
      <c r="R495" s="68"/>
    </row>
    <row r="496" spans="16:18" ht="14.25" customHeight="1" x14ac:dyDescent="0.3">
      <c r="P496" s="68"/>
      <c r="Q496" s="68"/>
      <c r="R496" s="68"/>
    </row>
    <row r="497" spans="16:18" ht="14.25" customHeight="1" x14ac:dyDescent="0.3">
      <c r="P497" s="68"/>
      <c r="Q497" s="68"/>
      <c r="R497" s="68"/>
    </row>
    <row r="498" spans="16:18" ht="14.25" customHeight="1" x14ac:dyDescent="0.3">
      <c r="P498" s="68"/>
      <c r="Q498" s="68"/>
      <c r="R498" s="68"/>
    </row>
    <row r="499" spans="16:18" ht="14.25" customHeight="1" x14ac:dyDescent="0.3">
      <c r="P499" s="68"/>
      <c r="Q499" s="68"/>
      <c r="R499" s="68"/>
    </row>
    <row r="500" spans="16:18" ht="14.25" customHeight="1" x14ac:dyDescent="0.3">
      <c r="P500" s="68"/>
      <c r="Q500" s="68"/>
      <c r="R500" s="68"/>
    </row>
    <row r="501" spans="16:18" ht="14.25" customHeight="1" x14ac:dyDescent="0.3">
      <c r="P501" s="68"/>
      <c r="Q501" s="68"/>
      <c r="R501" s="68"/>
    </row>
    <row r="502" spans="16:18" ht="14.25" customHeight="1" x14ac:dyDescent="0.3">
      <c r="P502" s="68"/>
      <c r="Q502" s="68"/>
      <c r="R502" s="68"/>
    </row>
    <row r="503" spans="16:18" ht="14.25" customHeight="1" x14ac:dyDescent="0.3">
      <c r="P503" s="68"/>
      <c r="Q503" s="68"/>
      <c r="R503" s="68"/>
    </row>
    <row r="504" spans="16:18" ht="14.25" customHeight="1" x14ac:dyDescent="0.3">
      <c r="P504" s="68"/>
      <c r="Q504" s="68"/>
      <c r="R504" s="68"/>
    </row>
    <row r="505" spans="16:18" ht="14.25" customHeight="1" x14ac:dyDescent="0.3">
      <c r="P505" s="68"/>
      <c r="Q505" s="68"/>
      <c r="R505" s="68"/>
    </row>
    <row r="506" spans="16:18" ht="14.25" customHeight="1" x14ac:dyDescent="0.3">
      <c r="P506" s="68"/>
      <c r="Q506" s="68"/>
      <c r="R506" s="68"/>
    </row>
    <row r="507" spans="16:18" ht="14.25" customHeight="1" x14ac:dyDescent="0.3">
      <c r="P507" s="68"/>
      <c r="Q507" s="68"/>
      <c r="R507" s="68"/>
    </row>
    <row r="508" spans="16:18" ht="14.25" customHeight="1" x14ac:dyDescent="0.3">
      <c r="P508" s="68"/>
      <c r="Q508" s="68"/>
      <c r="R508" s="68"/>
    </row>
    <row r="509" spans="16:18" ht="14.25" customHeight="1" x14ac:dyDescent="0.3">
      <c r="P509" s="68"/>
      <c r="Q509" s="68"/>
      <c r="R509" s="68"/>
    </row>
    <row r="510" spans="16:18" ht="14.25" customHeight="1" x14ac:dyDescent="0.3">
      <c r="P510" s="68"/>
      <c r="Q510" s="68"/>
      <c r="R510" s="68"/>
    </row>
    <row r="511" spans="16:18" ht="14.25" customHeight="1" x14ac:dyDescent="0.3">
      <c r="P511" s="68"/>
      <c r="Q511" s="68"/>
      <c r="R511" s="68"/>
    </row>
    <row r="512" spans="16:18" ht="14.25" customHeight="1" x14ac:dyDescent="0.3">
      <c r="P512" s="68"/>
      <c r="Q512" s="68"/>
      <c r="R512" s="68"/>
    </row>
    <row r="513" spans="16:18" ht="14.25" customHeight="1" x14ac:dyDescent="0.3">
      <c r="P513" s="68"/>
      <c r="Q513" s="68"/>
      <c r="R513" s="68"/>
    </row>
    <row r="514" spans="16:18" ht="14.25" customHeight="1" x14ac:dyDescent="0.3">
      <c r="P514" s="68"/>
      <c r="Q514" s="68"/>
      <c r="R514" s="68"/>
    </row>
    <row r="515" spans="16:18" ht="14.25" customHeight="1" x14ac:dyDescent="0.3">
      <c r="P515" s="68"/>
      <c r="Q515" s="68"/>
      <c r="R515" s="68"/>
    </row>
    <row r="516" spans="16:18" ht="14.25" customHeight="1" x14ac:dyDescent="0.3">
      <c r="P516" s="68"/>
      <c r="Q516" s="68"/>
      <c r="R516" s="68"/>
    </row>
    <row r="517" spans="16:18" ht="14.25" customHeight="1" x14ac:dyDescent="0.3">
      <c r="P517" s="68"/>
      <c r="Q517" s="68"/>
      <c r="R517" s="68"/>
    </row>
    <row r="518" spans="16:18" ht="14.25" customHeight="1" x14ac:dyDescent="0.3">
      <c r="P518" s="68"/>
      <c r="Q518" s="68"/>
      <c r="R518" s="68"/>
    </row>
    <row r="519" spans="16:18" ht="14.25" customHeight="1" x14ac:dyDescent="0.3">
      <c r="P519" s="68"/>
      <c r="Q519" s="68"/>
      <c r="R519" s="68"/>
    </row>
    <row r="520" spans="16:18" ht="14.25" customHeight="1" x14ac:dyDescent="0.3">
      <c r="P520" s="68"/>
      <c r="Q520" s="68"/>
      <c r="R520" s="68"/>
    </row>
    <row r="521" spans="16:18" ht="14.25" customHeight="1" x14ac:dyDescent="0.3">
      <c r="P521" s="68"/>
      <c r="Q521" s="68"/>
      <c r="R521" s="68"/>
    </row>
    <row r="522" spans="16:18" ht="14.25" customHeight="1" x14ac:dyDescent="0.3">
      <c r="P522" s="68"/>
      <c r="Q522" s="68"/>
      <c r="R522" s="68"/>
    </row>
    <row r="523" spans="16:18" ht="14.25" customHeight="1" x14ac:dyDescent="0.3">
      <c r="P523" s="68"/>
      <c r="Q523" s="68"/>
      <c r="R523" s="68"/>
    </row>
    <row r="524" spans="16:18" ht="14.25" customHeight="1" x14ac:dyDescent="0.3">
      <c r="P524" s="68"/>
      <c r="Q524" s="68"/>
      <c r="R524" s="68"/>
    </row>
    <row r="525" spans="16:18" ht="14.25" customHeight="1" x14ac:dyDescent="0.3">
      <c r="P525" s="68"/>
      <c r="Q525" s="68"/>
      <c r="R525" s="68"/>
    </row>
    <row r="526" spans="16:18" ht="14.25" customHeight="1" x14ac:dyDescent="0.3">
      <c r="P526" s="68"/>
      <c r="Q526" s="68"/>
      <c r="R526" s="68"/>
    </row>
    <row r="527" spans="16:18" ht="14.25" customHeight="1" x14ac:dyDescent="0.3">
      <c r="P527" s="68"/>
      <c r="Q527" s="68"/>
      <c r="R527" s="68"/>
    </row>
    <row r="528" spans="16:18" ht="14.25" customHeight="1" x14ac:dyDescent="0.3">
      <c r="P528" s="68"/>
      <c r="Q528" s="68"/>
      <c r="R528" s="68"/>
    </row>
    <row r="529" spans="16:18" ht="14.25" customHeight="1" x14ac:dyDescent="0.3">
      <c r="P529" s="68"/>
      <c r="Q529" s="68"/>
      <c r="R529" s="68"/>
    </row>
    <row r="530" spans="16:18" ht="14.25" customHeight="1" x14ac:dyDescent="0.3">
      <c r="P530" s="68"/>
      <c r="Q530" s="68"/>
      <c r="R530" s="68"/>
    </row>
    <row r="531" spans="16:18" ht="14.25" customHeight="1" x14ac:dyDescent="0.3">
      <c r="P531" s="68"/>
      <c r="Q531" s="68"/>
      <c r="R531" s="68"/>
    </row>
    <row r="532" spans="16:18" ht="14.25" customHeight="1" x14ac:dyDescent="0.3">
      <c r="P532" s="68"/>
      <c r="Q532" s="68"/>
      <c r="R532" s="68"/>
    </row>
    <row r="533" spans="16:18" ht="14.25" customHeight="1" x14ac:dyDescent="0.3">
      <c r="P533" s="68"/>
      <c r="Q533" s="68"/>
      <c r="R533" s="68"/>
    </row>
    <row r="534" spans="16:18" ht="14.25" customHeight="1" x14ac:dyDescent="0.3">
      <c r="P534" s="68"/>
      <c r="Q534" s="68"/>
      <c r="R534" s="68"/>
    </row>
    <row r="535" spans="16:18" ht="14.25" customHeight="1" x14ac:dyDescent="0.3">
      <c r="P535" s="68"/>
      <c r="Q535" s="68"/>
      <c r="R535" s="68"/>
    </row>
    <row r="536" spans="16:18" ht="14.25" customHeight="1" x14ac:dyDescent="0.3">
      <c r="P536" s="68"/>
      <c r="Q536" s="68"/>
      <c r="R536" s="68"/>
    </row>
    <row r="537" spans="16:18" ht="14.25" customHeight="1" x14ac:dyDescent="0.3">
      <c r="P537" s="68"/>
      <c r="Q537" s="68"/>
      <c r="R537" s="68"/>
    </row>
    <row r="538" spans="16:18" ht="14.25" customHeight="1" x14ac:dyDescent="0.3">
      <c r="P538" s="68"/>
      <c r="Q538" s="68"/>
      <c r="R538" s="68"/>
    </row>
    <row r="539" spans="16:18" ht="14.25" customHeight="1" x14ac:dyDescent="0.3">
      <c r="P539" s="68"/>
      <c r="Q539" s="68"/>
      <c r="R539" s="68"/>
    </row>
    <row r="540" spans="16:18" ht="14.25" customHeight="1" x14ac:dyDescent="0.3">
      <c r="P540" s="68"/>
      <c r="Q540" s="68"/>
      <c r="R540" s="68"/>
    </row>
    <row r="541" spans="16:18" ht="14.25" customHeight="1" x14ac:dyDescent="0.3">
      <c r="P541" s="68"/>
      <c r="Q541" s="68"/>
      <c r="R541" s="68"/>
    </row>
    <row r="542" spans="16:18" ht="14.25" customHeight="1" x14ac:dyDescent="0.3">
      <c r="P542" s="68"/>
      <c r="Q542" s="68"/>
      <c r="R542" s="68"/>
    </row>
    <row r="543" spans="16:18" ht="14.25" customHeight="1" x14ac:dyDescent="0.3">
      <c r="P543" s="68"/>
      <c r="Q543" s="68"/>
      <c r="R543" s="68"/>
    </row>
    <row r="544" spans="16:18" ht="14.25" customHeight="1" x14ac:dyDescent="0.3">
      <c r="P544" s="68"/>
      <c r="Q544" s="68"/>
      <c r="R544" s="68"/>
    </row>
    <row r="545" spans="16:18" ht="14.25" customHeight="1" x14ac:dyDescent="0.3">
      <c r="P545" s="68"/>
      <c r="Q545" s="68"/>
      <c r="R545" s="68"/>
    </row>
    <row r="546" spans="16:18" ht="14.25" customHeight="1" x14ac:dyDescent="0.3">
      <c r="P546" s="68"/>
      <c r="Q546" s="68"/>
      <c r="R546" s="68"/>
    </row>
    <row r="547" spans="16:18" ht="14.25" customHeight="1" x14ac:dyDescent="0.3">
      <c r="P547" s="68"/>
      <c r="Q547" s="68"/>
      <c r="R547" s="68"/>
    </row>
    <row r="548" spans="16:18" ht="14.25" customHeight="1" x14ac:dyDescent="0.3">
      <c r="P548" s="68"/>
      <c r="Q548" s="68"/>
      <c r="R548" s="68"/>
    </row>
    <row r="549" spans="16:18" ht="14.25" customHeight="1" x14ac:dyDescent="0.3">
      <c r="P549" s="68"/>
      <c r="Q549" s="68"/>
      <c r="R549" s="68"/>
    </row>
    <row r="550" spans="16:18" ht="14.25" customHeight="1" x14ac:dyDescent="0.3">
      <c r="P550" s="68"/>
      <c r="Q550" s="68"/>
      <c r="R550" s="68"/>
    </row>
    <row r="551" spans="16:18" ht="14.25" customHeight="1" x14ac:dyDescent="0.3">
      <c r="P551" s="68"/>
      <c r="Q551" s="68"/>
      <c r="R551" s="68"/>
    </row>
    <row r="552" spans="16:18" ht="14.25" customHeight="1" x14ac:dyDescent="0.3">
      <c r="P552" s="68"/>
      <c r="Q552" s="68"/>
      <c r="R552" s="68"/>
    </row>
    <row r="553" spans="16:18" ht="14.25" customHeight="1" x14ac:dyDescent="0.3">
      <c r="P553" s="68"/>
      <c r="Q553" s="68"/>
      <c r="R553" s="68"/>
    </row>
    <row r="554" spans="16:18" ht="14.25" customHeight="1" x14ac:dyDescent="0.3">
      <c r="P554" s="68"/>
      <c r="Q554" s="68"/>
      <c r="R554" s="68"/>
    </row>
    <row r="555" spans="16:18" ht="14.25" customHeight="1" x14ac:dyDescent="0.3">
      <c r="P555" s="68"/>
      <c r="Q555" s="68"/>
      <c r="R555" s="68"/>
    </row>
    <row r="556" spans="16:18" ht="14.25" customHeight="1" x14ac:dyDescent="0.3">
      <c r="P556" s="68"/>
      <c r="Q556" s="68"/>
      <c r="R556" s="68"/>
    </row>
    <row r="557" spans="16:18" ht="14.25" customHeight="1" x14ac:dyDescent="0.3">
      <c r="P557" s="68"/>
      <c r="Q557" s="68"/>
      <c r="R557" s="68"/>
    </row>
    <row r="558" spans="16:18" ht="14.25" customHeight="1" x14ac:dyDescent="0.3">
      <c r="P558" s="68"/>
      <c r="Q558" s="68"/>
      <c r="R558" s="68"/>
    </row>
    <row r="559" spans="16:18" ht="14.25" customHeight="1" x14ac:dyDescent="0.3">
      <c r="P559" s="68"/>
      <c r="Q559" s="68"/>
      <c r="R559" s="68"/>
    </row>
    <row r="560" spans="16:18" ht="14.25" customHeight="1" x14ac:dyDescent="0.3">
      <c r="P560" s="68"/>
      <c r="Q560" s="68"/>
      <c r="R560" s="68"/>
    </row>
    <row r="561" spans="16:18" ht="14.25" customHeight="1" x14ac:dyDescent="0.3">
      <c r="P561" s="68"/>
      <c r="Q561" s="68"/>
      <c r="R561" s="68"/>
    </row>
    <row r="562" spans="16:18" ht="14.25" customHeight="1" x14ac:dyDescent="0.3">
      <c r="P562" s="68"/>
      <c r="Q562" s="68"/>
      <c r="R562" s="68"/>
    </row>
    <row r="563" spans="16:18" ht="14.25" customHeight="1" x14ac:dyDescent="0.3">
      <c r="P563" s="68"/>
      <c r="Q563" s="68"/>
      <c r="R563" s="68"/>
    </row>
    <row r="564" spans="16:18" ht="14.25" customHeight="1" x14ac:dyDescent="0.3">
      <c r="P564" s="68"/>
      <c r="Q564" s="68"/>
      <c r="R564" s="68"/>
    </row>
    <row r="565" spans="16:18" ht="14.25" customHeight="1" x14ac:dyDescent="0.3">
      <c r="P565" s="68"/>
      <c r="Q565" s="68"/>
      <c r="R565" s="68"/>
    </row>
    <row r="566" spans="16:18" ht="14.25" customHeight="1" x14ac:dyDescent="0.3">
      <c r="P566" s="68"/>
      <c r="Q566" s="68"/>
      <c r="R566" s="68"/>
    </row>
    <row r="567" spans="16:18" ht="14.25" customHeight="1" x14ac:dyDescent="0.3">
      <c r="P567" s="68"/>
      <c r="Q567" s="68"/>
      <c r="R567" s="68"/>
    </row>
    <row r="568" spans="16:18" ht="14.25" customHeight="1" x14ac:dyDescent="0.3">
      <c r="P568" s="68"/>
      <c r="Q568" s="68"/>
      <c r="R568" s="68"/>
    </row>
    <row r="569" spans="16:18" ht="14.25" customHeight="1" x14ac:dyDescent="0.3">
      <c r="P569" s="68"/>
      <c r="Q569" s="68"/>
      <c r="R569" s="68"/>
    </row>
    <row r="570" spans="16:18" ht="14.25" customHeight="1" x14ac:dyDescent="0.3">
      <c r="P570" s="68"/>
      <c r="Q570" s="68"/>
      <c r="R570" s="68"/>
    </row>
    <row r="571" spans="16:18" ht="14.25" customHeight="1" x14ac:dyDescent="0.3">
      <c r="P571" s="68"/>
      <c r="Q571" s="68"/>
      <c r="R571" s="68"/>
    </row>
    <row r="572" spans="16:18" ht="14.25" customHeight="1" x14ac:dyDescent="0.3">
      <c r="P572" s="68"/>
      <c r="Q572" s="68"/>
      <c r="R572" s="68"/>
    </row>
    <row r="573" spans="16:18" ht="14.25" customHeight="1" x14ac:dyDescent="0.3">
      <c r="P573" s="68"/>
      <c r="Q573" s="68"/>
      <c r="R573" s="68"/>
    </row>
    <row r="574" spans="16:18" ht="14.25" customHeight="1" x14ac:dyDescent="0.3">
      <c r="P574" s="68"/>
      <c r="Q574" s="68"/>
      <c r="R574" s="68"/>
    </row>
    <row r="575" spans="16:18" ht="14.25" customHeight="1" x14ac:dyDescent="0.3">
      <c r="P575" s="68"/>
      <c r="Q575" s="68"/>
      <c r="R575" s="68"/>
    </row>
    <row r="576" spans="16:18" ht="14.25" customHeight="1" x14ac:dyDescent="0.3">
      <c r="P576" s="68"/>
      <c r="Q576" s="68"/>
      <c r="R576" s="68"/>
    </row>
    <row r="577" spans="16:18" ht="14.25" customHeight="1" x14ac:dyDescent="0.3">
      <c r="P577" s="68"/>
      <c r="Q577" s="68"/>
      <c r="R577" s="68"/>
    </row>
    <row r="578" spans="16:18" ht="14.25" customHeight="1" x14ac:dyDescent="0.3">
      <c r="P578" s="68"/>
      <c r="Q578" s="68"/>
      <c r="R578" s="68"/>
    </row>
    <row r="579" spans="16:18" ht="14.25" customHeight="1" x14ac:dyDescent="0.3">
      <c r="P579" s="68"/>
      <c r="Q579" s="68"/>
      <c r="R579" s="68"/>
    </row>
    <row r="580" spans="16:18" ht="14.25" customHeight="1" x14ac:dyDescent="0.3">
      <c r="P580" s="68"/>
      <c r="Q580" s="68"/>
      <c r="R580" s="68"/>
    </row>
    <row r="581" spans="16:18" ht="14.25" customHeight="1" x14ac:dyDescent="0.3">
      <c r="P581" s="68"/>
      <c r="Q581" s="68"/>
      <c r="R581" s="68"/>
    </row>
    <row r="582" spans="16:18" ht="14.25" customHeight="1" x14ac:dyDescent="0.3">
      <c r="P582" s="68"/>
      <c r="Q582" s="68"/>
      <c r="R582" s="68"/>
    </row>
    <row r="583" spans="16:18" ht="14.25" customHeight="1" x14ac:dyDescent="0.3">
      <c r="P583" s="68"/>
      <c r="Q583" s="68"/>
      <c r="R583" s="68"/>
    </row>
    <row r="584" spans="16:18" ht="14.25" customHeight="1" x14ac:dyDescent="0.3">
      <c r="P584" s="68"/>
      <c r="Q584" s="68"/>
      <c r="R584" s="68"/>
    </row>
    <row r="585" spans="16:18" ht="14.25" customHeight="1" x14ac:dyDescent="0.3">
      <c r="P585" s="68"/>
      <c r="Q585" s="68"/>
      <c r="R585" s="68"/>
    </row>
    <row r="586" spans="16:18" ht="14.25" customHeight="1" x14ac:dyDescent="0.3">
      <c r="P586" s="68"/>
      <c r="Q586" s="68"/>
      <c r="R586" s="68"/>
    </row>
    <row r="587" spans="16:18" ht="14.25" customHeight="1" x14ac:dyDescent="0.3">
      <c r="P587" s="68"/>
      <c r="Q587" s="68"/>
      <c r="R587" s="68"/>
    </row>
    <row r="588" spans="16:18" ht="14.25" customHeight="1" x14ac:dyDescent="0.3">
      <c r="P588" s="68"/>
      <c r="Q588" s="68"/>
      <c r="R588" s="68"/>
    </row>
    <row r="589" spans="16:18" ht="14.25" customHeight="1" x14ac:dyDescent="0.3">
      <c r="P589" s="68"/>
      <c r="Q589" s="68"/>
      <c r="R589" s="68"/>
    </row>
    <row r="590" spans="16:18" ht="14.25" customHeight="1" x14ac:dyDescent="0.3">
      <c r="P590" s="68"/>
      <c r="Q590" s="68"/>
      <c r="R590" s="68"/>
    </row>
    <row r="591" spans="16:18" ht="14.25" customHeight="1" x14ac:dyDescent="0.3">
      <c r="P591" s="68"/>
      <c r="Q591" s="68"/>
      <c r="R591" s="68"/>
    </row>
    <row r="592" spans="16:18" ht="14.25" customHeight="1" x14ac:dyDescent="0.3">
      <c r="P592" s="68"/>
      <c r="Q592" s="68"/>
      <c r="R592" s="68"/>
    </row>
    <row r="593" spans="16:18" ht="14.25" customHeight="1" x14ac:dyDescent="0.3">
      <c r="P593" s="68"/>
      <c r="Q593" s="68"/>
      <c r="R593" s="68"/>
    </row>
    <row r="594" spans="16:18" ht="14.25" customHeight="1" x14ac:dyDescent="0.3">
      <c r="P594" s="68"/>
      <c r="Q594" s="68"/>
      <c r="R594" s="68"/>
    </row>
    <row r="595" spans="16:18" ht="14.25" customHeight="1" x14ac:dyDescent="0.3">
      <c r="P595" s="68"/>
      <c r="Q595" s="68"/>
      <c r="R595" s="68"/>
    </row>
    <row r="596" spans="16:18" ht="14.25" customHeight="1" x14ac:dyDescent="0.3">
      <c r="P596" s="68"/>
      <c r="Q596" s="68"/>
      <c r="R596" s="68"/>
    </row>
    <row r="597" spans="16:18" ht="14.25" customHeight="1" x14ac:dyDescent="0.3">
      <c r="P597" s="68"/>
      <c r="Q597" s="68"/>
      <c r="R597" s="68"/>
    </row>
    <row r="598" spans="16:18" ht="14.25" customHeight="1" x14ac:dyDescent="0.3">
      <c r="P598" s="68"/>
      <c r="Q598" s="68"/>
      <c r="R598" s="68"/>
    </row>
    <row r="599" spans="16:18" ht="14.25" customHeight="1" x14ac:dyDescent="0.3">
      <c r="P599" s="68"/>
      <c r="Q599" s="68"/>
      <c r="R599" s="68"/>
    </row>
    <row r="600" spans="16:18" ht="14.25" customHeight="1" x14ac:dyDescent="0.3">
      <c r="P600" s="68"/>
      <c r="Q600" s="68"/>
      <c r="R600" s="68"/>
    </row>
    <row r="601" spans="16:18" ht="14.25" customHeight="1" x14ac:dyDescent="0.3">
      <c r="P601" s="68"/>
      <c r="Q601" s="68"/>
      <c r="R601" s="68"/>
    </row>
    <row r="602" spans="16:18" ht="14.25" customHeight="1" x14ac:dyDescent="0.3">
      <c r="P602" s="68"/>
      <c r="Q602" s="68"/>
      <c r="R602" s="68"/>
    </row>
    <row r="603" spans="16:18" ht="14.25" customHeight="1" x14ac:dyDescent="0.3">
      <c r="P603" s="68"/>
      <c r="Q603" s="68"/>
      <c r="R603" s="68"/>
    </row>
    <row r="604" spans="16:18" ht="14.25" customHeight="1" x14ac:dyDescent="0.3">
      <c r="P604" s="68"/>
      <c r="Q604" s="68"/>
      <c r="R604" s="68"/>
    </row>
    <row r="605" spans="16:18" ht="14.25" customHeight="1" x14ac:dyDescent="0.3">
      <c r="P605" s="68"/>
      <c r="Q605" s="68"/>
      <c r="R605" s="68"/>
    </row>
    <row r="606" spans="16:18" ht="14.25" customHeight="1" x14ac:dyDescent="0.3">
      <c r="P606" s="68"/>
      <c r="Q606" s="68"/>
      <c r="R606" s="68"/>
    </row>
    <row r="607" spans="16:18" ht="14.25" customHeight="1" x14ac:dyDescent="0.3">
      <c r="P607" s="68"/>
      <c r="Q607" s="68"/>
      <c r="R607" s="68"/>
    </row>
    <row r="608" spans="16:18" ht="14.25" customHeight="1" x14ac:dyDescent="0.3">
      <c r="P608" s="68"/>
      <c r="Q608" s="68"/>
      <c r="R608" s="68"/>
    </row>
    <row r="609" spans="16:18" ht="14.25" customHeight="1" x14ac:dyDescent="0.3">
      <c r="P609" s="68"/>
      <c r="Q609" s="68"/>
      <c r="R609" s="68"/>
    </row>
    <row r="610" spans="16:18" ht="14.25" customHeight="1" x14ac:dyDescent="0.3">
      <c r="P610" s="68"/>
      <c r="Q610" s="68"/>
      <c r="R610" s="68"/>
    </row>
    <row r="611" spans="16:18" ht="14.25" customHeight="1" x14ac:dyDescent="0.3">
      <c r="P611" s="68"/>
      <c r="Q611" s="68"/>
      <c r="R611" s="68"/>
    </row>
    <row r="612" spans="16:18" ht="14.25" customHeight="1" x14ac:dyDescent="0.3">
      <c r="P612" s="68"/>
      <c r="Q612" s="68"/>
      <c r="R612" s="68"/>
    </row>
    <row r="613" spans="16:18" ht="14.25" customHeight="1" x14ac:dyDescent="0.3">
      <c r="P613" s="68"/>
      <c r="Q613" s="68"/>
      <c r="R613" s="68"/>
    </row>
    <row r="614" spans="16:18" ht="14.25" customHeight="1" x14ac:dyDescent="0.3">
      <c r="P614" s="68"/>
      <c r="Q614" s="68"/>
      <c r="R614" s="68"/>
    </row>
    <row r="615" spans="16:18" ht="14.25" customHeight="1" x14ac:dyDescent="0.3">
      <c r="P615" s="68"/>
      <c r="Q615" s="68"/>
      <c r="R615" s="68"/>
    </row>
    <row r="616" spans="16:18" ht="14.25" customHeight="1" x14ac:dyDescent="0.3">
      <c r="P616" s="68"/>
      <c r="Q616" s="68"/>
      <c r="R616" s="68"/>
    </row>
    <row r="617" spans="16:18" ht="14.25" customHeight="1" x14ac:dyDescent="0.3">
      <c r="P617" s="68"/>
      <c r="Q617" s="68"/>
      <c r="R617" s="68"/>
    </row>
    <row r="618" spans="16:18" ht="14.25" customHeight="1" x14ac:dyDescent="0.3">
      <c r="P618" s="68"/>
      <c r="Q618" s="68"/>
      <c r="R618" s="68"/>
    </row>
    <row r="619" spans="16:18" ht="14.25" customHeight="1" x14ac:dyDescent="0.3">
      <c r="P619" s="68"/>
      <c r="Q619" s="68"/>
      <c r="R619" s="68"/>
    </row>
    <row r="620" spans="16:18" ht="14.25" customHeight="1" x14ac:dyDescent="0.3">
      <c r="P620" s="68"/>
      <c r="Q620" s="68"/>
      <c r="R620" s="68"/>
    </row>
    <row r="621" spans="16:18" ht="14.25" customHeight="1" x14ac:dyDescent="0.3">
      <c r="P621" s="68"/>
      <c r="Q621" s="68"/>
      <c r="R621" s="68"/>
    </row>
    <row r="622" spans="16:18" ht="14.25" customHeight="1" x14ac:dyDescent="0.3">
      <c r="P622" s="68"/>
      <c r="Q622" s="68"/>
      <c r="R622" s="68"/>
    </row>
    <row r="623" spans="16:18" ht="14.25" customHeight="1" x14ac:dyDescent="0.3">
      <c r="P623" s="68"/>
      <c r="Q623" s="68"/>
      <c r="R623" s="68"/>
    </row>
    <row r="624" spans="16:18" ht="14.25" customHeight="1" x14ac:dyDescent="0.3">
      <c r="P624" s="68"/>
      <c r="Q624" s="68"/>
      <c r="R624" s="68"/>
    </row>
    <row r="625" spans="16:18" ht="14.25" customHeight="1" x14ac:dyDescent="0.3">
      <c r="P625" s="68"/>
      <c r="Q625" s="68"/>
      <c r="R625" s="68"/>
    </row>
    <row r="626" spans="16:18" ht="14.25" customHeight="1" x14ac:dyDescent="0.3">
      <c r="P626" s="68"/>
      <c r="Q626" s="68"/>
      <c r="R626" s="68"/>
    </row>
    <row r="627" spans="16:18" ht="14.25" customHeight="1" x14ac:dyDescent="0.3">
      <c r="P627" s="68"/>
      <c r="Q627" s="68"/>
      <c r="R627" s="68"/>
    </row>
    <row r="628" spans="16:18" ht="14.25" customHeight="1" x14ac:dyDescent="0.3">
      <c r="P628" s="68"/>
      <c r="Q628" s="68"/>
      <c r="R628" s="68"/>
    </row>
    <row r="629" spans="16:18" ht="14.25" customHeight="1" x14ac:dyDescent="0.3">
      <c r="P629" s="68"/>
      <c r="Q629" s="68"/>
      <c r="R629" s="68"/>
    </row>
    <row r="630" spans="16:18" ht="14.25" customHeight="1" x14ac:dyDescent="0.3">
      <c r="P630" s="68"/>
      <c r="Q630" s="68"/>
      <c r="R630" s="68"/>
    </row>
    <row r="631" spans="16:18" ht="14.25" customHeight="1" x14ac:dyDescent="0.3">
      <c r="P631" s="68"/>
      <c r="Q631" s="68"/>
      <c r="R631" s="68"/>
    </row>
    <row r="632" spans="16:18" ht="14.25" customHeight="1" x14ac:dyDescent="0.3">
      <c r="P632" s="68"/>
      <c r="Q632" s="68"/>
      <c r="R632" s="68"/>
    </row>
    <row r="633" spans="16:18" ht="14.25" customHeight="1" x14ac:dyDescent="0.3">
      <c r="P633" s="68"/>
      <c r="Q633" s="68"/>
      <c r="R633" s="68"/>
    </row>
    <row r="634" spans="16:18" ht="14.25" customHeight="1" x14ac:dyDescent="0.3">
      <c r="P634" s="68"/>
      <c r="Q634" s="68"/>
      <c r="R634" s="68"/>
    </row>
    <row r="635" spans="16:18" ht="14.25" customHeight="1" x14ac:dyDescent="0.3">
      <c r="P635" s="68"/>
      <c r="Q635" s="68"/>
      <c r="R635" s="68"/>
    </row>
    <row r="636" spans="16:18" ht="14.25" customHeight="1" x14ac:dyDescent="0.3">
      <c r="P636" s="68"/>
      <c r="Q636" s="68"/>
      <c r="R636" s="68"/>
    </row>
    <row r="637" spans="16:18" ht="14.25" customHeight="1" x14ac:dyDescent="0.3">
      <c r="P637" s="68"/>
      <c r="Q637" s="68"/>
      <c r="R637" s="68"/>
    </row>
    <row r="638" spans="16:18" ht="14.25" customHeight="1" x14ac:dyDescent="0.3">
      <c r="P638" s="68"/>
      <c r="Q638" s="68"/>
      <c r="R638" s="68"/>
    </row>
    <row r="639" spans="16:18" ht="14.25" customHeight="1" x14ac:dyDescent="0.3">
      <c r="P639" s="68"/>
      <c r="Q639" s="68"/>
      <c r="R639" s="68"/>
    </row>
    <row r="640" spans="16:18" ht="14.25" customHeight="1" x14ac:dyDescent="0.3">
      <c r="P640" s="68"/>
      <c r="Q640" s="68"/>
      <c r="R640" s="68"/>
    </row>
    <row r="641" spans="16:18" ht="14.25" customHeight="1" x14ac:dyDescent="0.3">
      <c r="P641" s="68"/>
      <c r="Q641" s="68"/>
      <c r="R641" s="68"/>
    </row>
    <row r="642" spans="16:18" ht="14.25" customHeight="1" x14ac:dyDescent="0.3">
      <c r="P642" s="68"/>
      <c r="Q642" s="68"/>
      <c r="R642" s="68"/>
    </row>
    <row r="643" spans="16:18" ht="14.25" customHeight="1" x14ac:dyDescent="0.3">
      <c r="P643" s="68"/>
      <c r="Q643" s="68"/>
      <c r="R643" s="68"/>
    </row>
    <row r="644" spans="16:18" ht="14.25" customHeight="1" x14ac:dyDescent="0.3">
      <c r="P644" s="68"/>
      <c r="Q644" s="68"/>
      <c r="R644" s="68"/>
    </row>
    <row r="645" spans="16:18" ht="14.25" customHeight="1" x14ac:dyDescent="0.3">
      <c r="P645" s="68"/>
      <c r="Q645" s="68"/>
      <c r="R645" s="68"/>
    </row>
    <row r="646" spans="16:18" ht="14.25" customHeight="1" x14ac:dyDescent="0.3">
      <c r="P646" s="68"/>
      <c r="Q646" s="68"/>
      <c r="R646" s="68"/>
    </row>
    <row r="647" spans="16:18" ht="14.25" customHeight="1" x14ac:dyDescent="0.3">
      <c r="P647" s="68"/>
      <c r="Q647" s="68"/>
      <c r="R647" s="68"/>
    </row>
    <row r="648" spans="16:18" ht="14.25" customHeight="1" x14ac:dyDescent="0.3">
      <c r="P648" s="68"/>
      <c r="Q648" s="68"/>
      <c r="R648" s="68"/>
    </row>
    <row r="649" spans="16:18" ht="14.25" customHeight="1" x14ac:dyDescent="0.3">
      <c r="P649" s="68"/>
      <c r="Q649" s="68"/>
      <c r="R649" s="68"/>
    </row>
    <row r="650" spans="16:18" ht="14.25" customHeight="1" x14ac:dyDescent="0.3">
      <c r="P650" s="68"/>
      <c r="Q650" s="68"/>
      <c r="R650" s="68"/>
    </row>
    <row r="651" spans="16:18" ht="14.25" customHeight="1" x14ac:dyDescent="0.3">
      <c r="P651" s="68"/>
      <c r="Q651" s="68"/>
      <c r="R651" s="68"/>
    </row>
    <row r="652" spans="16:18" ht="14.25" customHeight="1" x14ac:dyDescent="0.3">
      <c r="P652" s="68"/>
      <c r="Q652" s="68"/>
      <c r="R652" s="68"/>
    </row>
    <row r="653" spans="16:18" ht="14.25" customHeight="1" x14ac:dyDescent="0.3">
      <c r="P653" s="68"/>
      <c r="Q653" s="68"/>
      <c r="R653" s="68"/>
    </row>
    <row r="654" spans="16:18" ht="14.25" customHeight="1" x14ac:dyDescent="0.3">
      <c r="P654" s="68"/>
      <c r="Q654" s="68"/>
      <c r="R654" s="68"/>
    </row>
    <row r="655" spans="16:18" ht="14.25" customHeight="1" x14ac:dyDescent="0.3">
      <c r="P655" s="68"/>
      <c r="Q655" s="68"/>
      <c r="R655" s="68"/>
    </row>
    <row r="656" spans="16:18" ht="14.25" customHeight="1" x14ac:dyDescent="0.3">
      <c r="P656" s="68"/>
      <c r="Q656" s="68"/>
      <c r="R656" s="68"/>
    </row>
    <row r="657" spans="16:18" ht="14.25" customHeight="1" x14ac:dyDescent="0.3">
      <c r="P657" s="68"/>
      <c r="Q657" s="68"/>
      <c r="R657" s="68"/>
    </row>
    <row r="658" spans="16:18" ht="14.25" customHeight="1" x14ac:dyDescent="0.3">
      <c r="P658" s="68"/>
      <c r="Q658" s="68"/>
      <c r="R658" s="68"/>
    </row>
    <row r="659" spans="16:18" ht="14.25" customHeight="1" x14ac:dyDescent="0.3">
      <c r="P659" s="68"/>
      <c r="Q659" s="68"/>
      <c r="R659" s="68"/>
    </row>
    <row r="660" spans="16:18" ht="14.25" customHeight="1" x14ac:dyDescent="0.3">
      <c r="P660" s="68"/>
      <c r="Q660" s="68"/>
      <c r="R660" s="68"/>
    </row>
    <row r="661" spans="16:18" ht="14.25" customHeight="1" x14ac:dyDescent="0.3">
      <c r="P661" s="68"/>
      <c r="Q661" s="68"/>
      <c r="R661" s="68"/>
    </row>
    <row r="662" spans="16:18" ht="14.25" customHeight="1" x14ac:dyDescent="0.3">
      <c r="P662" s="68"/>
      <c r="Q662" s="68"/>
      <c r="R662" s="68"/>
    </row>
    <row r="663" spans="16:18" ht="14.25" customHeight="1" x14ac:dyDescent="0.3">
      <c r="P663" s="68"/>
      <c r="Q663" s="68"/>
      <c r="R663" s="68"/>
    </row>
    <row r="664" spans="16:18" ht="14.25" customHeight="1" x14ac:dyDescent="0.3">
      <c r="P664" s="68"/>
      <c r="Q664" s="68"/>
      <c r="R664" s="68"/>
    </row>
    <row r="665" spans="16:18" ht="14.25" customHeight="1" x14ac:dyDescent="0.3">
      <c r="P665" s="68"/>
      <c r="Q665" s="68"/>
      <c r="R665" s="68"/>
    </row>
    <row r="666" spans="16:18" ht="14.25" customHeight="1" x14ac:dyDescent="0.3">
      <c r="P666" s="68"/>
      <c r="Q666" s="68"/>
      <c r="R666" s="68"/>
    </row>
    <row r="667" spans="16:18" ht="14.25" customHeight="1" x14ac:dyDescent="0.3">
      <c r="P667" s="68"/>
      <c r="Q667" s="68"/>
      <c r="R667" s="68"/>
    </row>
    <row r="668" spans="16:18" ht="14.25" customHeight="1" x14ac:dyDescent="0.3">
      <c r="P668" s="68"/>
      <c r="Q668" s="68"/>
      <c r="R668" s="68"/>
    </row>
    <row r="669" spans="16:18" ht="14.25" customHeight="1" x14ac:dyDescent="0.3">
      <c r="P669" s="68"/>
      <c r="Q669" s="68"/>
      <c r="R669" s="68"/>
    </row>
    <row r="670" spans="16:18" ht="14.25" customHeight="1" x14ac:dyDescent="0.3">
      <c r="P670" s="68"/>
      <c r="Q670" s="68"/>
      <c r="R670" s="68"/>
    </row>
    <row r="671" spans="16:18" ht="14.25" customHeight="1" x14ac:dyDescent="0.3">
      <c r="P671" s="68"/>
      <c r="Q671" s="68"/>
      <c r="R671" s="68"/>
    </row>
    <row r="672" spans="16:18" ht="14.25" customHeight="1" x14ac:dyDescent="0.3">
      <c r="P672" s="68"/>
      <c r="Q672" s="68"/>
      <c r="R672" s="68"/>
    </row>
    <row r="673" spans="16:18" ht="14.25" customHeight="1" x14ac:dyDescent="0.3">
      <c r="P673" s="68"/>
      <c r="Q673" s="68"/>
      <c r="R673" s="68"/>
    </row>
    <row r="674" spans="16:18" ht="14.25" customHeight="1" x14ac:dyDescent="0.3">
      <c r="P674" s="68"/>
      <c r="Q674" s="68"/>
      <c r="R674" s="68"/>
    </row>
    <row r="675" spans="16:18" ht="14.25" customHeight="1" x14ac:dyDescent="0.3">
      <c r="P675" s="68"/>
      <c r="Q675" s="68"/>
      <c r="R675" s="68"/>
    </row>
    <row r="676" spans="16:18" ht="14.25" customHeight="1" x14ac:dyDescent="0.3">
      <c r="P676" s="68"/>
      <c r="Q676" s="68"/>
      <c r="R676" s="68"/>
    </row>
    <row r="677" spans="16:18" ht="14.25" customHeight="1" x14ac:dyDescent="0.3">
      <c r="P677" s="68"/>
      <c r="Q677" s="68"/>
      <c r="R677" s="68"/>
    </row>
    <row r="678" spans="16:18" ht="14.25" customHeight="1" x14ac:dyDescent="0.3">
      <c r="P678" s="68"/>
      <c r="Q678" s="68"/>
      <c r="R678" s="68"/>
    </row>
    <row r="679" spans="16:18" ht="14.25" customHeight="1" x14ac:dyDescent="0.3">
      <c r="P679" s="68"/>
      <c r="Q679" s="68"/>
      <c r="R679" s="68"/>
    </row>
    <row r="680" spans="16:18" ht="14.25" customHeight="1" x14ac:dyDescent="0.3">
      <c r="P680" s="68"/>
      <c r="Q680" s="68"/>
      <c r="R680" s="68"/>
    </row>
    <row r="681" spans="16:18" ht="14.25" customHeight="1" x14ac:dyDescent="0.3">
      <c r="P681" s="68"/>
      <c r="Q681" s="68"/>
      <c r="R681" s="68"/>
    </row>
    <row r="682" spans="16:18" ht="14.25" customHeight="1" x14ac:dyDescent="0.3">
      <c r="P682" s="68"/>
      <c r="Q682" s="68"/>
      <c r="R682" s="68"/>
    </row>
    <row r="683" spans="16:18" ht="14.25" customHeight="1" x14ac:dyDescent="0.3">
      <c r="P683" s="68"/>
      <c r="Q683" s="68"/>
      <c r="R683" s="68"/>
    </row>
    <row r="684" spans="16:18" ht="14.25" customHeight="1" x14ac:dyDescent="0.3">
      <c r="P684" s="68"/>
      <c r="Q684" s="68"/>
      <c r="R684" s="68"/>
    </row>
    <row r="685" spans="16:18" ht="14.25" customHeight="1" x14ac:dyDescent="0.3">
      <c r="P685" s="68"/>
      <c r="Q685" s="68"/>
      <c r="R685" s="68"/>
    </row>
    <row r="686" spans="16:18" ht="14.25" customHeight="1" x14ac:dyDescent="0.3">
      <c r="P686" s="68"/>
      <c r="Q686" s="68"/>
      <c r="R686" s="68"/>
    </row>
    <row r="687" spans="16:18" ht="14.25" customHeight="1" x14ac:dyDescent="0.3">
      <c r="P687" s="68"/>
      <c r="Q687" s="68"/>
      <c r="R687" s="68"/>
    </row>
    <row r="688" spans="16:18" ht="14.25" customHeight="1" x14ac:dyDescent="0.3">
      <c r="P688" s="68"/>
      <c r="Q688" s="68"/>
      <c r="R688" s="68"/>
    </row>
    <row r="689" spans="16:18" ht="14.25" customHeight="1" x14ac:dyDescent="0.3">
      <c r="P689" s="68"/>
      <c r="Q689" s="68"/>
      <c r="R689" s="68"/>
    </row>
    <row r="690" spans="16:18" ht="14.25" customHeight="1" x14ac:dyDescent="0.3">
      <c r="P690" s="68"/>
      <c r="Q690" s="68"/>
      <c r="R690" s="68"/>
    </row>
    <row r="691" spans="16:18" ht="14.25" customHeight="1" x14ac:dyDescent="0.3">
      <c r="P691" s="68"/>
      <c r="Q691" s="68"/>
      <c r="R691" s="68"/>
    </row>
    <row r="692" spans="16:18" ht="14.25" customHeight="1" x14ac:dyDescent="0.3">
      <c r="P692" s="68"/>
      <c r="Q692" s="68"/>
      <c r="R692" s="68"/>
    </row>
    <row r="693" spans="16:18" ht="14.25" customHeight="1" x14ac:dyDescent="0.3">
      <c r="P693" s="68"/>
      <c r="Q693" s="68"/>
      <c r="R693" s="68"/>
    </row>
    <row r="694" spans="16:18" ht="14.25" customHeight="1" x14ac:dyDescent="0.3">
      <c r="P694" s="68"/>
      <c r="Q694" s="68"/>
      <c r="R694" s="68"/>
    </row>
    <row r="695" spans="16:18" ht="14.25" customHeight="1" x14ac:dyDescent="0.3">
      <c r="P695" s="68"/>
      <c r="Q695" s="68"/>
      <c r="R695" s="68"/>
    </row>
    <row r="696" spans="16:18" ht="14.25" customHeight="1" x14ac:dyDescent="0.3">
      <c r="P696" s="68"/>
      <c r="Q696" s="68"/>
      <c r="R696" s="68"/>
    </row>
    <row r="697" spans="16:18" ht="14.25" customHeight="1" x14ac:dyDescent="0.3">
      <c r="P697" s="68"/>
      <c r="Q697" s="68"/>
      <c r="R697" s="68"/>
    </row>
    <row r="698" spans="16:18" ht="14.25" customHeight="1" x14ac:dyDescent="0.3">
      <c r="P698" s="68"/>
      <c r="Q698" s="68"/>
      <c r="R698" s="68"/>
    </row>
    <row r="699" spans="16:18" ht="14.25" customHeight="1" x14ac:dyDescent="0.3">
      <c r="P699" s="68"/>
      <c r="Q699" s="68"/>
      <c r="R699" s="68"/>
    </row>
    <row r="700" spans="16:18" ht="14.25" customHeight="1" x14ac:dyDescent="0.3">
      <c r="P700" s="68"/>
      <c r="Q700" s="68"/>
      <c r="R700" s="68"/>
    </row>
    <row r="701" spans="16:18" ht="14.25" customHeight="1" x14ac:dyDescent="0.3">
      <c r="P701" s="68"/>
      <c r="Q701" s="68"/>
      <c r="R701" s="68"/>
    </row>
    <row r="702" spans="16:18" ht="14.25" customHeight="1" x14ac:dyDescent="0.3">
      <c r="P702" s="68"/>
      <c r="Q702" s="68"/>
      <c r="R702" s="68"/>
    </row>
    <row r="703" spans="16:18" ht="14.25" customHeight="1" x14ac:dyDescent="0.3">
      <c r="P703" s="68"/>
      <c r="Q703" s="68"/>
      <c r="R703" s="68"/>
    </row>
    <row r="704" spans="16:18" ht="14.25" customHeight="1" x14ac:dyDescent="0.3">
      <c r="P704" s="68"/>
      <c r="Q704" s="68"/>
      <c r="R704" s="68"/>
    </row>
    <row r="705" spans="16:18" ht="14.25" customHeight="1" x14ac:dyDescent="0.3">
      <c r="P705" s="68"/>
      <c r="Q705" s="68"/>
      <c r="R705" s="68"/>
    </row>
    <row r="706" spans="16:18" ht="14.25" customHeight="1" x14ac:dyDescent="0.3">
      <c r="P706" s="68"/>
      <c r="Q706" s="68"/>
      <c r="R706" s="68"/>
    </row>
    <row r="707" spans="16:18" ht="14.25" customHeight="1" x14ac:dyDescent="0.3">
      <c r="P707" s="68"/>
      <c r="Q707" s="68"/>
      <c r="R707" s="68"/>
    </row>
    <row r="708" spans="16:18" ht="14.25" customHeight="1" x14ac:dyDescent="0.3">
      <c r="P708" s="68"/>
      <c r="Q708" s="68"/>
      <c r="R708" s="68"/>
    </row>
    <row r="709" spans="16:18" ht="14.25" customHeight="1" x14ac:dyDescent="0.3">
      <c r="P709" s="68"/>
      <c r="Q709" s="68"/>
      <c r="R709" s="68"/>
    </row>
    <row r="710" spans="16:18" ht="14.25" customHeight="1" x14ac:dyDescent="0.3">
      <c r="P710" s="68"/>
      <c r="Q710" s="68"/>
      <c r="R710" s="68"/>
    </row>
    <row r="711" spans="16:18" ht="14.25" customHeight="1" x14ac:dyDescent="0.3">
      <c r="P711" s="68"/>
      <c r="Q711" s="68"/>
      <c r="R711" s="68"/>
    </row>
    <row r="712" spans="16:18" ht="14.25" customHeight="1" x14ac:dyDescent="0.3">
      <c r="P712" s="68"/>
      <c r="Q712" s="68"/>
      <c r="R712" s="68"/>
    </row>
    <row r="713" spans="16:18" ht="14.25" customHeight="1" x14ac:dyDescent="0.3">
      <c r="P713" s="68"/>
      <c r="Q713" s="68"/>
      <c r="R713" s="68"/>
    </row>
    <row r="714" spans="16:18" ht="14.25" customHeight="1" x14ac:dyDescent="0.3">
      <c r="P714" s="68"/>
      <c r="Q714" s="68"/>
      <c r="R714" s="68"/>
    </row>
    <row r="715" spans="16:18" ht="14.25" customHeight="1" x14ac:dyDescent="0.3">
      <c r="P715" s="68"/>
      <c r="Q715" s="68"/>
      <c r="R715" s="68"/>
    </row>
    <row r="716" spans="16:18" ht="14.25" customHeight="1" x14ac:dyDescent="0.3">
      <c r="P716" s="68"/>
      <c r="Q716" s="68"/>
      <c r="R716" s="68"/>
    </row>
    <row r="717" spans="16:18" ht="14.25" customHeight="1" x14ac:dyDescent="0.3">
      <c r="P717" s="68"/>
      <c r="Q717" s="68"/>
      <c r="R717" s="68"/>
    </row>
    <row r="718" spans="16:18" ht="14.25" customHeight="1" x14ac:dyDescent="0.3">
      <c r="P718" s="68"/>
      <c r="Q718" s="68"/>
      <c r="R718" s="68"/>
    </row>
    <row r="719" spans="16:18" ht="14.25" customHeight="1" x14ac:dyDescent="0.3">
      <c r="P719" s="68"/>
      <c r="Q719" s="68"/>
      <c r="R719" s="68"/>
    </row>
    <row r="720" spans="16:18" ht="14.25" customHeight="1" x14ac:dyDescent="0.3">
      <c r="P720" s="68"/>
      <c r="Q720" s="68"/>
      <c r="R720" s="68"/>
    </row>
    <row r="721" spans="16:18" ht="14.25" customHeight="1" x14ac:dyDescent="0.3">
      <c r="P721" s="68"/>
      <c r="Q721" s="68"/>
      <c r="R721" s="68"/>
    </row>
    <row r="722" spans="16:18" ht="14.25" customHeight="1" x14ac:dyDescent="0.3">
      <c r="P722" s="68"/>
      <c r="Q722" s="68"/>
      <c r="R722" s="68"/>
    </row>
    <row r="723" spans="16:18" ht="14.25" customHeight="1" x14ac:dyDescent="0.3">
      <c r="P723" s="68"/>
      <c r="Q723" s="68"/>
      <c r="R723" s="68"/>
    </row>
    <row r="724" spans="16:18" ht="14.25" customHeight="1" x14ac:dyDescent="0.3">
      <c r="P724" s="68"/>
      <c r="Q724" s="68"/>
      <c r="R724" s="68"/>
    </row>
    <row r="725" spans="16:18" ht="14.25" customHeight="1" x14ac:dyDescent="0.3">
      <c r="P725" s="68"/>
      <c r="Q725" s="68"/>
      <c r="R725" s="68"/>
    </row>
    <row r="726" spans="16:18" ht="14.25" customHeight="1" x14ac:dyDescent="0.3">
      <c r="P726" s="68"/>
      <c r="Q726" s="68"/>
      <c r="R726" s="68"/>
    </row>
    <row r="727" spans="16:18" ht="14.25" customHeight="1" x14ac:dyDescent="0.3">
      <c r="P727" s="68"/>
      <c r="Q727" s="68"/>
      <c r="R727" s="68"/>
    </row>
    <row r="728" spans="16:18" ht="14.25" customHeight="1" x14ac:dyDescent="0.3">
      <c r="P728" s="68"/>
      <c r="Q728" s="68"/>
      <c r="R728" s="68"/>
    </row>
    <row r="729" spans="16:18" ht="14.25" customHeight="1" x14ac:dyDescent="0.3">
      <c r="P729" s="68"/>
      <c r="Q729" s="68"/>
      <c r="R729" s="68"/>
    </row>
    <row r="730" spans="16:18" ht="14.25" customHeight="1" x14ac:dyDescent="0.3">
      <c r="P730" s="68"/>
      <c r="Q730" s="68"/>
      <c r="R730" s="68"/>
    </row>
    <row r="731" spans="16:18" ht="14.25" customHeight="1" x14ac:dyDescent="0.3">
      <c r="P731" s="68"/>
      <c r="Q731" s="68"/>
      <c r="R731" s="68"/>
    </row>
    <row r="732" spans="16:18" ht="14.25" customHeight="1" x14ac:dyDescent="0.3">
      <c r="P732" s="68"/>
      <c r="Q732" s="68"/>
      <c r="R732" s="68"/>
    </row>
    <row r="733" spans="16:18" ht="14.25" customHeight="1" x14ac:dyDescent="0.3">
      <c r="P733" s="68"/>
      <c r="Q733" s="68"/>
      <c r="R733" s="68"/>
    </row>
    <row r="734" spans="16:18" ht="14.25" customHeight="1" x14ac:dyDescent="0.3">
      <c r="P734" s="68"/>
      <c r="Q734" s="68"/>
      <c r="R734" s="68"/>
    </row>
    <row r="735" spans="16:18" ht="14.25" customHeight="1" x14ac:dyDescent="0.3">
      <c r="P735" s="68"/>
      <c r="Q735" s="68"/>
      <c r="R735" s="68"/>
    </row>
    <row r="736" spans="16:18" ht="14.25" customHeight="1" x14ac:dyDescent="0.3">
      <c r="P736" s="68"/>
      <c r="Q736" s="68"/>
      <c r="R736" s="68"/>
    </row>
    <row r="737" spans="16:18" ht="14.25" customHeight="1" x14ac:dyDescent="0.3">
      <c r="P737" s="68"/>
      <c r="Q737" s="68"/>
      <c r="R737" s="68"/>
    </row>
    <row r="738" spans="16:18" ht="14.25" customHeight="1" x14ac:dyDescent="0.3">
      <c r="P738" s="68"/>
      <c r="Q738" s="68"/>
      <c r="R738" s="68"/>
    </row>
    <row r="739" spans="16:18" ht="14.25" customHeight="1" x14ac:dyDescent="0.3">
      <c r="P739" s="68"/>
      <c r="Q739" s="68"/>
      <c r="R739" s="68"/>
    </row>
    <row r="740" spans="16:18" ht="14.25" customHeight="1" x14ac:dyDescent="0.3">
      <c r="P740" s="68"/>
      <c r="Q740" s="68"/>
      <c r="R740" s="68"/>
    </row>
    <row r="741" spans="16:18" ht="14.25" customHeight="1" x14ac:dyDescent="0.3">
      <c r="P741" s="68"/>
      <c r="Q741" s="68"/>
      <c r="R741" s="68"/>
    </row>
    <row r="742" spans="16:18" ht="14.25" customHeight="1" x14ac:dyDescent="0.3">
      <c r="P742" s="68"/>
      <c r="Q742" s="68"/>
      <c r="R742" s="68"/>
    </row>
    <row r="743" spans="16:18" ht="14.25" customHeight="1" x14ac:dyDescent="0.3">
      <c r="P743" s="68"/>
      <c r="Q743" s="68"/>
      <c r="R743" s="68"/>
    </row>
    <row r="744" spans="16:18" ht="14.25" customHeight="1" x14ac:dyDescent="0.3">
      <c r="P744" s="68"/>
      <c r="Q744" s="68"/>
      <c r="R744" s="68"/>
    </row>
    <row r="745" spans="16:18" ht="14.25" customHeight="1" x14ac:dyDescent="0.3">
      <c r="P745" s="68"/>
      <c r="Q745" s="68"/>
      <c r="R745" s="68"/>
    </row>
    <row r="746" spans="16:18" ht="14.25" customHeight="1" x14ac:dyDescent="0.3">
      <c r="P746" s="68"/>
      <c r="Q746" s="68"/>
      <c r="R746" s="68"/>
    </row>
    <row r="747" spans="16:18" ht="14.25" customHeight="1" x14ac:dyDescent="0.3">
      <c r="P747" s="68"/>
      <c r="Q747" s="68"/>
      <c r="R747" s="68"/>
    </row>
    <row r="748" spans="16:18" ht="14.25" customHeight="1" x14ac:dyDescent="0.3">
      <c r="P748" s="68"/>
      <c r="Q748" s="68"/>
      <c r="R748" s="68"/>
    </row>
    <row r="749" spans="16:18" ht="14.25" customHeight="1" x14ac:dyDescent="0.3">
      <c r="P749" s="68"/>
      <c r="Q749" s="68"/>
      <c r="R749" s="68"/>
    </row>
    <row r="750" spans="16:18" ht="14.25" customHeight="1" x14ac:dyDescent="0.3">
      <c r="P750" s="68"/>
      <c r="Q750" s="68"/>
      <c r="R750" s="68"/>
    </row>
    <row r="751" spans="16:18" ht="14.25" customHeight="1" x14ac:dyDescent="0.3">
      <c r="P751" s="68"/>
      <c r="Q751" s="68"/>
      <c r="R751" s="68"/>
    </row>
    <row r="752" spans="16:18" ht="14.25" customHeight="1" x14ac:dyDescent="0.3">
      <c r="P752" s="68"/>
      <c r="Q752" s="68"/>
      <c r="R752" s="68"/>
    </row>
    <row r="753" spans="16:18" ht="14.25" customHeight="1" x14ac:dyDescent="0.3">
      <c r="P753" s="68"/>
      <c r="Q753" s="68"/>
      <c r="R753" s="68"/>
    </row>
    <row r="754" spans="16:18" ht="14.25" customHeight="1" x14ac:dyDescent="0.3">
      <c r="P754" s="68"/>
      <c r="Q754" s="68"/>
      <c r="R754" s="68"/>
    </row>
    <row r="755" spans="16:18" ht="14.25" customHeight="1" x14ac:dyDescent="0.3">
      <c r="P755" s="68"/>
      <c r="Q755" s="68"/>
      <c r="R755" s="68"/>
    </row>
    <row r="756" spans="16:18" ht="14.25" customHeight="1" x14ac:dyDescent="0.3">
      <c r="P756" s="68"/>
      <c r="Q756" s="68"/>
      <c r="R756" s="68"/>
    </row>
    <row r="757" spans="16:18" ht="14.25" customHeight="1" x14ac:dyDescent="0.3">
      <c r="P757" s="68"/>
      <c r="Q757" s="68"/>
      <c r="R757" s="68"/>
    </row>
    <row r="758" spans="16:18" ht="14.25" customHeight="1" x14ac:dyDescent="0.3">
      <c r="P758" s="68"/>
      <c r="Q758" s="68"/>
      <c r="R758" s="68"/>
    </row>
    <row r="759" spans="16:18" ht="14.25" customHeight="1" x14ac:dyDescent="0.3">
      <c r="P759" s="68"/>
      <c r="Q759" s="68"/>
      <c r="R759" s="68"/>
    </row>
    <row r="760" spans="16:18" ht="14.25" customHeight="1" x14ac:dyDescent="0.3">
      <c r="P760" s="68"/>
      <c r="Q760" s="68"/>
      <c r="R760" s="68"/>
    </row>
    <row r="761" spans="16:18" ht="14.25" customHeight="1" x14ac:dyDescent="0.3">
      <c r="P761" s="68"/>
      <c r="Q761" s="68"/>
      <c r="R761" s="68"/>
    </row>
    <row r="762" spans="16:18" ht="14.25" customHeight="1" x14ac:dyDescent="0.3">
      <c r="P762" s="68"/>
      <c r="Q762" s="68"/>
      <c r="R762" s="68"/>
    </row>
    <row r="763" spans="16:18" ht="14.25" customHeight="1" x14ac:dyDescent="0.3">
      <c r="P763" s="68"/>
      <c r="Q763" s="68"/>
      <c r="R763" s="68"/>
    </row>
    <row r="764" spans="16:18" ht="14.25" customHeight="1" x14ac:dyDescent="0.3">
      <c r="P764" s="68"/>
      <c r="Q764" s="68"/>
      <c r="R764" s="68"/>
    </row>
    <row r="765" spans="16:18" ht="14.25" customHeight="1" x14ac:dyDescent="0.3">
      <c r="P765" s="68"/>
      <c r="Q765" s="68"/>
      <c r="R765" s="68"/>
    </row>
    <row r="766" spans="16:18" ht="14.25" customHeight="1" x14ac:dyDescent="0.3">
      <c r="P766" s="68"/>
      <c r="Q766" s="68"/>
      <c r="R766" s="68"/>
    </row>
    <row r="767" spans="16:18" ht="14.25" customHeight="1" x14ac:dyDescent="0.3">
      <c r="P767" s="68"/>
      <c r="Q767" s="68"/>
      <c r="R767" s="68"/>
    </row>
    <row r="768" spans="16:18" ht="14.25" customHeight="1" x14ac:dyDescent="0.3">
      <c r="P768" s="68"/>
      <c r="Q768" s="68"/>
      <c r="R768" s="68"/>
    </row>
    <row r="769" spans="16:18" ht="14.25" customHeight="1" x14ac:dyDescent="0.3">
      <c r="P769" s="68"/>
      <c r="Q769" s="68"/>
      <c r="R769" s="68"/>
    </row>
    <row r="770" spans="16:18" ht="14.25" customHeight="1" x14ac:dyDescent="0.3">
      <c r="P770" s="68"/>
      <c r="Q770" s="68"/>
      <c r="R770" s="68"/>
    </row>
    <row r="771" spans="16:18" ht="14.25" customHeight="1" x14ac:dyDescent="0.3">
      <c r="P771" s="68"/>
      <c r="Q771" s="68"/>
      <c r="R771" s="68"/>
    </row>
    <row r="772" spans="16:18" ht="14.25" customHeight="1" x14ac:dyDescent="0.3">
      <c r="P772" s="68"/>
      <c r="Q772" s="68"/>
      <c r="R772" s="68"/>
    </row>
    <row r="773" spans="16:18" ht="14.25" customHeight="1" x14ac:dyDescent="0.3">
      <c r="P773" s="68"/>
      <c r="Q773" s="68"/>
      <c r="R773" s="68"/>
    </row>
    <row r="774" spans="16:18" ht="14.25" customHeight="1" x14ac:dyDescent="0.3">
      <c r="P774" s="68"/>
      <c r="Q774" s="68"/>
      <c r="R774" s="68"/>
    </row>
    <row r="775" spans="16:18" ht="14.25" customHeight="1" x14ac:dyDescent="0.3">
      <c r="P775" s="68"/>
      <c r="Q775" s="68"/>
      <c r="R775" s="68"/>
    </row>
    <row r="776" spans="16:18" ht="14.25" customHeight="1" x14ac:dyDescent="0.3">
      <c r="P776" s="68"/>
      <c r="Q776" s="68"/>
      <c r="R776" s="68"/>
    </row>
    <row r="777" spans="16:18" ht="14.25" customHeight="1" x14ac:dyDescent="0.3">
      <c r="P777" s="68"/>
      <c r="Q777" s="68"/>
      <c r="R777" s="68"/>
    </row>
    <row r="778" spans="16:18" ht="14.25" customHeight="1" x14ac:dyDescent="0.3">
      <c r="P778" s="68"/>
      <c r="Q778" s="68"/>
      <c r="R778" s="68"/>
    </row>
    <row r="779" spans="16:18" ht="14.25" customHeight="1" x14ac:dyDescent="0.3">
      <c r="P779" s="68"/>
      <c r="Q779" s="68"/>
      <c r="R779" s="68"/>
    </row>
    <row r="780" spans="16:18" ht="14.25" customHeight="1" x14ac:dyDescent="0.3">
      <c r="P780" s="68"/>
      <c r="Q780" s="68"/>
      <c r="R780" s="68"/>
    </row>
    <row r="781" spans="16:18" ht="14.25" customHeight="1" x14ac:dyDescent="0.3">
      <c r="P781" s="68"/>
      <c r="Q781" s="68"/>
      <c r="R781" s="68"/>
    </row>
    <row r="782" spans="16:18" ht="14.25" customHeight="1" x14ac:dyDescent="0.3">
      <c r="P782" s="68"/>
      <c r="Q782" s="68"/>
      <c r="R782" s="68"/>
    </row>
    <row r="783" spans="16:18" ht="14.25" customHeight="1" x14ac:dyDescent="0.3">
      <c r="P783" s="68"/>
      <c r="Q783" s="68"/>
      <c r="R783" s="68"/>
    </row>
    <row r="784" spans="16:18" ht="14.25" customHeight="1" x14ac:dyDescent="0.3">
      <c r="P784" s="68"/>
      <c r="Q784" s="68"/>
      <c r="R784" s="68"/>
    </row>
    <row r="785" spans="16:18" ht="14.25" customHeight="1" x14ac:dyDescent="0.3">
      <c r="P785" s="68"/>
      <c r="Q785" s="68"/>
      <c r="R785" s="68"/>
    </row>
    <row r="786" spans="16:18" ht="14.25" customHeight="1" x14ac:dyDescent="0.3">
      <c r="P786" s="68"/>
      <c r="Q786" s="68"/>
      <c r="R786" s="68"/>
    </row>
    <row r="787" spans="16:18" ht="14.25" customHeight="1" x14ac:dyDescent="0.3">
      <c r="P787" s="68"/>
      <c r="Q787" s="68"/>
      <c r="R787" s="68"/>
    </row>
    <row r="788" spans="16:18" ht="14.25" customHeight="1" x14ac:dyDescent="0.3">
      <c r="P788" s="68"/>
      <c r="Q788" s="68"/>
      <c r="R788" s="68"/>
    </row>
    <row r="789" spans="16:18" ht="14.25" customHeight="1" x14ac:dyDescent="0.3">
      <c r="P789" s="68"/>
      <c r="Q789" s="68"/>
      <c r="R789" s="68"/>
    </row>
    <row r="790" spans="16:18" ht="14.25" customHeight="1" x14ac:dyDescent="0.3">
      <c r="P790" s="68"/>
      <c r="Q790" s="68"/>
      <c r="R790" s="68"/>
    </row>
    <row r="791" spans="16:18" ht="14.25" customHeight="1" x14ac:dyDescent="0.3">
      <c r="P791" s="68"/>
      <c r="Q791" s="68"/>
      <c r="R791" s="68"/>
    </row>
    <row r="792" spans="16:18" ht="14.25" customHeight="1" x14ac:dyDescent="0.3">
      <c r="P792" s="68"/>
      <c r="Q792" s="68"/>
      <c r="R792" s="68"/>
    </row>
    <row r="793" spans="16:18" ht="14.25" customHeight="1" x14ac:dyDescent="0.3">
      <c r="P793" s="68"/>
      <c r="Q793" s="68"/>
      <c r="R793" s="68"/>
    </row>
    <row r="794" spans="16:18" ht="14.25" customHeight="1" x14ac:dyDescent="0.3">
      <c r="P794" s="68"/>
      <c r="Q794" s="68"/>
      <c r="R794" s="68"/>
    </row>
    <row r="795" spans="16:18" ht="14.25" customHeight="1" x14ac:dyDescent="0.3">
      <c r="P795" s="68"/>
      <c r="Q795" s="68"/>
      <c r="R795" s="68"/>
    </row>
    <row r="796" spans="16:18" ht="14.25" customHeight="1" x14ac:dyDescent="0.3">
      <c r="P796" s="68"/>
      <c r="Q796" s="68"/>
      <c r="R796" s="68"/>
    </row>
    <row r="797" spans="16:18" ht="14.25" customHeight="1" x14ac:dyDescent="0.3">
      <c r="P797" s="68"/>
      <c r="Q797" s="68"/>
      <c r="R797" s="68"/>
    </row>
    <row r="798" spans="16:18" ht="14.25" customHeight="1" x14ac:dyDescent="0.3">
      <c r="P798" s="68"/>
      <c r="Q798" s="68"/>
      <c r="R798" s="68"/>
    </row>
    <row r="799" spans="16:18" ht="14.25" customHeight="1" x14ac:dyDescent="0.3">
      <c r="P799" s="68"/>
      <c r="Q799" s="68"/>
      <c r="R799" s="68"/>
    </row>
    <row r="800" spans="16:18" ht="14.25" customHeight="1" x14ac:dyDescent="0.3">
      <c r="P800" s="68"/>
      <c r="Q800" s="68"/>
      <c r="R800" s="68"/>
    </row>
    <row r="801" spans="16:18" ht="14.25" customHeight="1" x14ac:dyDescent="0.3">
      <c r="P801" s="68"/>
      <c r="Q801" s="68"/>
      <c r="R801" s="68"/>
    </row>
    <row r="802" spans="16:18" ht="14.25" customHeight="1" x14ac:dyDescent="0.3">
      <c r="P802" s="68"/>
      <c r="Q802" s="68"/>
      <c r="R802" s="68"/>
    </row>
    <row r="803" spans="16:18" ht="14.25" customHeight="1" x14ac:dyDescent="0.3">
      <c r="P803" s="68"/>
      <c r="Q803" s="68"/>
      <c r="R803" s="68"/>
    </row>
    <row r="804" spans="16:18" ht="14.25" customHeight="1" x14ac:dyDescent="0.3">
      <c r="P804" s="68"/>
      <c r="Q804" s="68"/>
      <c r="R804" s="68"/>
    </row>
    <row r="805" spans="16:18" ht="14.25" customHeight="1" x14ac:dyDescent="0.3">
      <c r="P805" s="68"/>
      <c r="Q805" s="68"/>
      <c r="R805" s="68"/>
    </row>
    <row r="806" spans="16:18" ht="14.25" customHeight="1" x14ac:dyDescent="0.3">
      <c r="P806" s="68"/>
      <c r="Q806" s="68"/>
      <c r="R806" s="68"/>
    </row>
    <row r="807" spans="16:18" ht="14.25" customHeight="1" x14ac:dyDescent="0.3">
      <c r="P807" s="68"/>
      <c r="Q807" s="68"/>
      <c r="R807" s="68"/>
    </row>
    <row r="808" spans="16:18" ht="14.25" customHeight="1" x14ac:dyDescent="0.3">
      <c r="P808" s="68"/>
      <c r="Q808" s="68"/>
      <c r="R808" s="68"/>
    </row>
    <row r="809" spans="16:18" ht="14.25" customHeight="1" x14ac:dyDescent="0.3">
      <c r="P809" s="68"/>
      <c r="Q809" s="68"/>
      <c r="R809" s="68"/>
    </row>
    <row r="810" spans="16:18" ht="14.25" customHeight="1" x14ac:dyDescent="0.3">
      <c r="P810" s="68"/>
      <c r="Q810" s="68"/>
      <c r="R810" s="68"/>
    </row>
    <row r="811" spans="16:18" ht="14.25" customHeight="1" x14ac:dyDescent="0.3">
      <c r="P811" s="68"/>
      <c r="Q811" s="68"/>
      <c r="R811" s="68"/>
    </row>
    <row r="812" spans="16:18" ht="14.25" customHeight="1" x14ac:dyDescent="0.3">
      <c r="P812" s="68"/>
      <c r="Q812" s="68"/>
      <c r="R812" s="68"/>
    </row>
    <row r="813" spans="16:18" ht="14.25" customHeight="1" x14ac:dyDescent="0.3">
      <c r="P813" s="68"/>
      <c r="Q813" s="68"/>
      <c r="R813" s="68"/>
    </row>
    <row r="814" spans="16:18" ht="14.25" customHeight="1" x14ac:dyDescent="0.3">
      <c r="P814" s="68"/>
      <c r="Q814" s="68"/>
      <c r="R814" s="68"/>
    </row>
    <row r="815" spans="16:18" ht="14.25" customHeight="1" x14ac:dyDescent="0.3">
      <c r="P815" s="68"/>
      <c r="Q815" s="68"/>
      <c r="R815" s="68"/>
    </row>
    <row r="816" spans="16:18" ht="14.25" customHeight="1" x14ac:dyDescent="0.3">
      <c r="P816" s="68"/>
      <c r="Q816" s="68"/>
      <c r="R816" s="68"/>
    </row>
    <row r="817" spans="16:18" ht="14.25" customHeight="1" x14ac:dyDescent="0.3">
      <c r="P817" s="68"/>
      <c r="Q817" s="68"/>
      <c r="R817" s="68"/>
    </row>
    <row r="818" spans="16:18" ht="14.25" customHeight="1" x14ac:dyDescent="0.3">
      <c r="P818" s="68"/>
      <c r="Q818" s="68"/>
      <c r="R818" s="68"/>
    </row>
    <row r="819" spans="16:18" ht="14.25" customHeight="1" x14ac:dyDescent="0.3">
      <c r="P819" s="68"/>
      <c r="Q819" s="68"/>
      <c r="R819" s="68"/>
    </row>
    <row r="820" spans="16:18" ht="14.25" customHeight="1" x14ac:dyDescent="0.3">
      <c r="P820" s="68"/>
      <c r="Q820" s="68"/>
      <c r="R820" s="68"/>
    </row>
    <row r="821" spans="16:18" ht="14.25" customHeight="1" x14ac:dyDescent="0.3">
      <c r="P821" s="68"/>
      <c r="Q821" s="68"/>
      <c r="R821" s="68"/>
    </row>
    <row r="822" spans="16:18" ht="14.25" customHeight="1" x14ac:dyDescent="0.3">
      <c r="P822" s="68"/>
      <c r="Q822" s="68"/>
      <c r="R822" s="68"/>
    </row>
    <row r="823" spans="16:18" ht="14.25" customHeight="1" x14ac:dyDescent="0.3">
      <c r="P823" s="68"/>
      <c r="Q823" s="68"/>
      <c r="R823" s="68"/>
    </row>
    <row r="824" spans="16:18" ht="14.25" customHeight="1" x14ac:dyDescent="0.3">
      <c r="P824" s="68"/>
      <c r="Q824" s="68"/>
      <c r="R824" s="68"/>
    </row>
    <row r="825" spans="16:18" ht="14.25" customHeight="1" x14ac:dyDescent="0.3">
      <c r="P825" s="68"/>
      <c r="Q825" s="68"/>
      <c r="R825" s="68"/>
    </row>
    <row r="826" spans="16:18" ht="14.25" customHeight="1" x14ac:dyDescent="0.3">
      <c r="P826" s="68"/>
      <c r="Q826" s="68"/>
      <c r="R826" s="68"/>
    </row>
    <row r="827" spans="16:18" ht="14.25" customHeight="1" x14ac:dyDescent="0.3">
      <c r="P827" s="68"/>
      <c r="Q827" s="68"/>
      <c r="R827" s="68"/>
    </row>
    <row r="828" spans="16:18" ht="14.25" customHeight="1" x14ac:dyDescent="0.3">
      <c r="P828" s="68"/>
      <c r="Q828" s="68"/>
      <c r="R828" s="68"/>
    </row>
    <row r="829" spans="16:18" ht="14.25" customHeight="1" x14ac:dyDescent="0.3">
      <c r="P829" s="68"/>
      <c r="Q829" s="68"/>
      <c r="R829" s="68"/>
    </row>
    <row r="830" spans="16:18" ht="14.25" customHeight="1" x14ac:dyDescent="0.3">
      <c r="P830" s="68"/>
      <c r="Q830" s="68"/>
      <c r="R830" s="68"/>
    </row>
    <row r="831" spans="16:18" ht="14.25" customHeight="1" x14ac:dyDescent="0.3">
      <c r="P831" s="68"/>
      <c r="Q831" s="68"/>
      <c r="R831" s="68"/>
    </row>
    <row r="832" spans="16:18" ht="14.25" customHeight="1" x14ac:dyDescent="0.3">
      <c r="P832" s="68"/>
      <c r="Q832" s="68"/>
      <c r="R832" s="68"/>
    </row>
    <row r="833" spans="16:18" ht="14.25" customHeight="1" x14ac:dyDescent="0.3">
      <c r="P833" s="68"/>
      <c r="Q833" s="68"/>
      <c r="R833" s="68"/>
    </row>
    <row r="834" spans="16:18" ht="14.25" customHeight="1" x14ac:dyDescent="0.3">
      <c r="P834" s="68"/>
      <c r="Q834" s="68"/>
      <c r="R834" s="68"/>
    </row>
    <row r="835" spans="16:18" ht="14.25" customHeight="1" x14ac:dyDescent="0.3">
      <c r="P835" s="68"/>
      <c r="Q835" s="68"/>
      <c r="R835" s="68"/>
    </row>
    <row r="836" spans="16:18" ht="14.25" customHeight="1" x14ac:dyDescent="0.3">
      <c r="P836" s="68"/>
      <c r="Q836" s="68"/>
      <c r="R836" s="68"/>
    </row>
    <row r="837" spans="16:18" ht="14.25" customHeight="1" x14ac:dyDescent="0.3">
      <c r="P837" s="68"/>
      <c r="Q837" s="68"/>
      <c r="R837" s="68"/>
    </row>
    <row r="838" spans="16:18" ht="14.25" customHeight="1" x14ac:dyDescent="0.3">
      <c r="P838" s="68"/>
      <c r="Q838" s="68"/>
      <c r="R838" s="68"/>
    </row>
    <row r="839" spans="16:18" ht="14.25" customHeight="1" x14ac:dyDescent="0.3">
      <c r="P839" s="68"/>
      <c r="Q839" s="68"/>
      <c r="R839" s="68"/>
    </row>
    <row r="840" spans="16:18" ht="14.25" customHeight="1" x14ac:dyDescent="0.3">
      <c r="P840" s="68"/>
      <c r="Q840" s="68"/>
      <c r="R840" s="68"/>
    </row>
    <row r="841" spans="16:18" ht="14.25" customHeight="1" x14ac:dyDescent="0.3">
      <c r="P841" s="68"/>
      <c r="Q841" s="68"/>
      <c r="R841" s="68"/>
    </row>
    <row r="842" spans="16:18" ht="14.25" customHeight="1" x14ac:dyDescent="0.3">
      <c r="P842" s="68"/>
      <c r="Q842" s="68"/>
      <c r="R842" s="68"/>
    </row>
    <row r="843" spans="16:18" ht="14.25" customHeight="1" x14ac:dyDescent="0.3">
      <c r="P843" s="68"/>
      <c r="Q843" s="68"/>
      <c r="R843" s="68"/>
    </row>
    <row r="844" spans="16:18" ht="14.25" customHeight="1" x14ac:dyDescent="0.3">
      <c r="P844" s="68"/>
      <c r="Q844" s="68"/>
      <c r="R844" s="68"/>
    </row>
    <row r="845" spans="16:18" ht="14.25" customHeight="1" x14ac:dyDescent="0.3">
      <c r="P845" s="68"/>
      <c r="Q845" s="68"/>
      <c r="R845" s="68"/>
    </row>
    <row r="846" spans="16:18" ht="14.25" customHeight="1" x14ac:dyDescent="0.3">
      <c r="P846" s="68"/>
      <c r="Q846" s="68"/>
      <c r="R846" s="68"/>
    </row>
    <row r="847" spans="16:18" ht="14.25" customHeight="1" x14ac:dyDescent="0.3">
      <c r="P847" s="68"/>
      <c r="Q847" s="68"/>
      <c r="R847" s="68"/>
    </row>
    <row r="848" spans="16:18" ht="14.25" customHeight="1" x14ac:dyDescent="0.3">
      <c r="P848" s="68"/>
      <c r="Q848" s="68"/>
      <c r="R848" s="68"/>
    </row>
    <row r="849" spans="16:18" ht="14.25" customHeight="1" x14ac:dyDescent="0.3">
      <c r="P849" s="68"/>
      <c r="Q849" s="68"/>
      <c r="R849" s="68"/>
    </row>
    <row r="850" spans="16:18" ht="14.25" customHeight="1" x14ac:dyDescent="0.3">
      <c r="P850" s="68"/>
      <c r="Q850" s="68"/>
      <c r="R850" s="68"/>
    </row>
    <row r="851" spans="16:18" ht="14.25" customHeight="1" x14ac:dyDescent="0.3">
      <c r="P851" s="68"/>
      <c r="Q851" s="68"/>
      <c r="R851" s="68"/>
    </row>
    <row r="852" spans="16:18" ht="14.25" customHeight="1" x14ac:dyDescent="0.3">
      <c r="P852" s="68"/>
      <c r="Q852" s="68"/>
      <c r="R852" s="68"/>
    </row>
    <row r="853" spans="16:18" ht="14.25" customHeight="1" x14ac:dyDescent="0.3">
      <c r="P853" s="68"/>
      <c r="Q853" s="68"/>
      <c r="R853" s="68"/>
    </row>
    <row r="854" spans="16:18" ht="14.25" customHeight="1" x14ac:dyDescent="0.3">
      <c r="P854" s="68"/>
      <c r="Q854" s="68"/>
      <c r="R854" s="68"/>
    </row>
    <row r="855" spans="16:18" ht="14.25" customHeight="1" x14ac:dyDescent="0.3">
      <c r="P855" s="68"/>
      <c r="Q855" s="68"/>
      <c r="R855" s="68"/>
    </row>
    <row r="856" spans="16:18" ht="14.25" customHeight="1" x14ac:dyDescent="0.3">
      <c r="P856" s="68"/>
      <c r="Q856" s="68"/>
      <c r="R856" s="68"/>
    </row>
    <row r="857" spans="16:18" ht="14.25" customHeight="1" x14ac:dyDescent="0.3">
      <c r="P857" s="68"/>
      <c r="Q857" s="68"/>
      <c r="R857" s="68"/>
    </row>
    <row r="858" spans="16:18" ht="14.25" customHeight="1" x14ac:dyDescent="0.3">
      <c r="P858" s="68"/>
      <c r="Q858" s="68"/>
      <c r="R858" s="68"/>
    </row>
    <row r="859" spans="16:18" ht="14.25" customHeight="1" x14ac:dyDescent="0.3">
      <c r="P859" s="68"/>
      <c r="Q859" s="68"/>
      <c r="R859" s="68"/>
    </row>
    <row r="860" spans="16:18" ht="14.25" customHeight="1" x14ac:dyDescent="0.3">
      <c r="P860" s="68"/>
      <c r="Q860" s="68"/>
      <c r="R860" s="68"/>
    </row>
    <row r="861" spans="16:18" ht="14.25" customHeight="1" x14ac:dyDescent="0.3">
      <c r="P861" s="68"/>
      <c r="Q861" s="68"/>
      <c r="R861" s="68"/>
    </row>
    <row r="862" spans="16:18" ht="14.25" customHeight="1" x14ac:dyDescent="0.3">
      <c r="P862" s="68"/>
      <c r="Q862" s="68"/>
      <c r="R862" s="68"/>
    </row>
    <row r="863" spans="16:18" ht="14.25" customHeight="1" x14ac:dyDescent="0.3">
      <c r="P863" s="68"/>
      <c r="Q863" s="68"/>
      <c r="R863" s="68"/>
    </row>
    <row r="864" spans="16:18" ht="14.25" customHeight="1" x14ac:dyDescent="0.3">
      <c r="P864" s="68"/>
      <c r="Q864" s="68"/>
      <c r="R864" s="68"/>
    </row>
    <row r="865" spans="16:18" ht="14.25" customHeight="1" x14ac:dyDescent="0.3">
      <c r="P865" s="68"/>
      <c r="Q865" s="68"/>
      <c r="R865" s="68"/>
    </row>
    <row r="866" spans="16:18" ht="14.25" customHeight="1" x14ac:dyDescent="0.3">
      <c r="P866" s="68"/>
      <c r="Q866" s="68"/>
      <c r="R866" s="68"/>
    </row>
    <row r="867" spans="16:18" ht="14.25" customHeight="1" x14ac:dyDescent="0.3">
      <c r="P867" s="68"/>
      <c r="Q867" s="68"/>
      <c r="R867" s="68"/>
    </row>
    <row r="868" spans="16:18" ht="14.25" customHeight="1" x14ac:dyDescent="0.3">
      <c r="P868" s="68"/>
      <c r="Q868" s="68"/>
      <c r="R868" s="68"/>
    </row>
    <row r="869" spans="16:18" ht="14.25" customHeight="1" x14ac:dyDescent="0.3">
      <c r="P869" s="68"/>
      <c r="Q869" s="68"/>
      <c r="R869" s="68"/>
    </row>
    <row r="870" spans="16:18" ht="14.25" customHeight="1" x14ac:dyDescent="0.3">
      <c r="P870" s="68"/>
      <c r="Q870" s="68"/>
      <c r="R870" s="68"/>
    </row>
    <row r="871" spans="16:18" ht="14.25" customHeight="1" x14ac:dyDescent="0.3">
      <c r="P871" s="68"/>
      <c r="Q871" s="68"/>
      <c r="R871" s="68"/>
    </row>
    <row r="872" spans="16:18" ht="14.25" customHeight="1" x14ac:dyDescent="0.3">
      <c r="P872" s="68"/>
      <c r="Q872" s="68"/>
      <c r="R872" s="68"/>
    </row>
    <row r="873" spans="16:18" ht="14.25" customHeight="1" x14ac:dyDescent="0.3">
      <c r="P873" s="68"/>
      <c r="Q873" s="68"/>
      <c r="R873" s="68"/>
    </row>
    <row r="874" spans="16:18" ht="14.25" customHeight="1" x14ac:dyDescent="0.3">
      <c r="P874" s="68"/>
      <c r="Q874" s="68"/>
      <c r="R874" s="68"/>
    </row>
    <row r="875" spans="16:18" ht="14.25" customHeight="1" x14ac:dyDescent="0.3">
      <c r="P875" s="68"/>
      <c r="Q875" s="68"/>
      <c r="R875" s="68"/>
    </row>
    <row r="876" spans="16:18" ht="14.25" customHeight="1" x14ac:dyDescent="0.3">
      <c r="P876" s="68"/>
      <c r="Q876" s="68"/>
      <c r="R876" s="68"/>
    </row>
    <row r="877" spans="16:18" ht="14.25" customHeight="1" x14ac:dyDescent="0.3">
      <c r="P877" s="68"/>
      <c r="Q877" s="68"/>
      <c r="R877" s="68"/>
    </row>
    <row r="878" spans="16:18" ht="14.25" customHeight="1" x14ac:dyDescent="0.3">
      <c r="P878" s="68"/>
      <c r="Q878" s="68"/>
      <c r="R878" s="68"/>
    </row>
    <row r="879" spans="16:18" ht="14.25" customHeight="1" x14ac:dyDescent="0.3">
      <c r="P879" s="68"/>
      <c r="Q879" s="68"/>
      <c r="R879" s="68"/>
    </row>
    <row r="880" spans="16:18" ht="14.25" customHeight="1" x14ac:dyDescent="0.3">
      <c r="P880" s="68"/>
      <c r="Q880" s="68"/>
      <c r="R880" s="68"/>
    </row>
    <row r="881" spans="16:18" ht="14.25" customHeight="1" x14ac:dyDescent="0.3">
      <c r="P881" s="68"/>
      <c r="Q881" s="68"/>
      <c r="R881" s="68"/>
    </row>
    <row r="882" spans="16:18" ht="14.25" customHeight="1" x14ac:dyDescent="0.3">
      <c r="P882" s="68"/>
      <c r="Q882" s="68"/>
      <c r="R882" s="68"/>
    </row>
    <row r="883" spans="16:18" ht="14.25" customHeight="1" x14ac:dyDescent="0.3">
      <c r="P883" s="68"/>
      <c r="Q883" s="68"/>
      <c r="R883" s="68"/>
    </row>
    <row r="884" spans="16:18" ht="14.25" customHeight="1" x14ac:dyDescent="0.3">
      <c r="P884" s="68"/>
      <c r="Q884" s="68"/>
      <c r="R884" s="68"/>
    </row>
    <row r="885" spans="16:18" ht="14.25" customHeight="1" x14ac:dyDescent="0.3">
      <c r="P885" s="68"/>
      <c r="Q885" s="68"/>
      <c r="R885" s="68"/>
    </row>
    <row r="886" spans="16:18" ht="14.25" customHeight="1" x14ac:dyDescent="0.3">
      <c r="P886" s="68"/>
      <c r="Q886" s="68"/>
      <c r="R886" s="68"/>
    </row>
    <row r="887" spans="16:18" ht="14.25" customHeight="1" x14ac:dyDescent="0.3">
      <c r="P887" s="68"/>
      <c r="Q887" s="68"/>
      <c r="R887" s="68"/>
    </row>
    <row r="888" spans="16:18" ht="14.25" customHeight="1" x14ac:dyDescent="0.3">
      <c r="P888" s="68"/>
      <c r="Q888" s="68"/>
      <c r="R888" s="68"/>
    </row>
    <row r="889" spans="16:18" ht="14.25" customHeight="1" x14ac:dyDescent="0.3">
      <c r="P889" s="68"/>
      <c r="Q889" s="68"/>
      <c r="R889" s="68"/>
    </row>
    <row r="890" spans="16:18" ht="14.25" customHeight="1" x14ac:dyDescent="0.3">
      <c r="P890" s="68"/>
      <c r="Q890" s="68"/>
      <c r="R890" s="68"/>
    </row>
    <row r="891" spans="16:18" ht="14.25" customHeight="1" x14ac:dyDescent="0.3">
      <c r="P891" s="68"/>
      <c r="Q891" s="68"/>
      <c r="R891" s="68"/>
    </row>
    <row r="892" spans="16:18" ht="14.25" customHeight="1" x14ac:dyDescent="0.3">
      <c r="P892" s="68"/>
      <c r="Q892" s="68"/>
      <c r="R892" s="68"/>
    </row>
    <row r="893" spans="16:18" ht="14.25" customHeight="1" x14ac:dyDescent="0.3">
      <c r="P893" s="68"/>
      <c r="Q893" s="68"/>
      <c r="R893" s="68"/>
    </row>
    <row r="894" spans="16:18" ht="14.25" customHeight="1" x14ac:dyDescent="0.3">
      <c r="P894" s="68"/>
      <c r="Q894" s="68"/>
      <c r="R894" s="68"/>
    </row>
    <row r="895" spans="16:18" ht="14.25" customHeight="1" x14ac:dyDescent="0.3">
      <c r="P895" s="68"/>
      <c r="Q895" s="68"/>
      <c r="R895" s="68"/>
    </row>
    <row r="896" spans="16:18" ht="14.25" customHeight="1" x14ac:dyDescent="0.3">
      <c r="P896" s="68"/>
      <c r="Q896" s="68"/>
      <c r="R896" s="68"/>
    </row>
    <row r="897" spans="16:18" ht="14.25" customHeight="1" x14ac:dyDescent="0.3">
      <c r="P897" s="68"/>
      <c r="Q897" s="68"/>
      <c r="R897" s="68"/>
    </row>
    <row r="898" spans="16:18" ht="14.25" customHeight="1" x14ac:dyDescent="0.3">
      <c r="P898" s="68"/>
      <c r="Q898" s="68"/>
      <c r="R898" s="68"/>
    </row>
    <row r="899" spans="16:18" ht="14.25" customHeight="1" x14ac:dyDescent="0.3">
      <c r="P899" s="68"/>
      <c r="Q899" s="68"/>
      <c r="R899" s="68"/>
    </row>
    <row r="900" spans="16:18" ht="14.25" customHeight="1" x14ac:dyDescent="0.3">
      <c r="P900" s="68"/>
      <c r="Q900" s="68"/>
      <c r="R900" s="68"/>
    </row>
    <row r="901" spans="16:18" ht="14.25" customHeight="1" x14ac:dyDescent="0.3">
      <c r="P901" s="68"/>
      <c r="Q901" s="68"/>
      <c r="R901" s="68"/>
    </row>
    <row r="902" spans="16:18" ht="14.25" customHeight="1" x14ac:dyDescent="0.3">
      <c r="P902" s="68"/>
      <c r="Q902" s="68"/>
      <c r="R902" s="68"/>
    </row>
    <row r="903" spans="16:18" ht="14.25" customHeight="1" x14ac:dyDescent="0.3">
      <c r="P903" s="68"/>
      <c r="Q903" s="68"/>
      <c r="R903" s="68"/>
    </row>
    <row r="904" spans="16:18" ht="14.25" customHeight="1" x14ac:dyDescent="0.3">
      <c r="P904" s="68"/>
      <c r="Q904" s="68"/>
      <c r="R904" s="68"/>
    </row>
    <row r="905" spans="16:18" ht="14.25" customHeight="1" x14ac:dyDescent="0.3">
      <c r="P905" s="68"/>
      <c r="Q905" s="68"/>
      <c r="R905" s="68"/>
    </row>
    <row r="906" spans="16:18" ht="14.25" customHeight="1" x14ac:dyDescent="0.3">
      <c r="P906" s="68"/>
      <c r="Q906" s="68"/>
      <c r="R906" s="68"/>
    </row>
    <row r="907" spans="16:18" ht="14.25" customHeight="1" x14ac:dyDescent="0.3">
      <c r="P907" s="68"/>
      <c r="Q907" s="68"/>
      <c r="R907" s="68"/>
    </row>
    <row r="908" spans="16:18" ht="14.25" customHeight="1" x14ac:dyDescent="0.3">
      <c r="P908" s="68"/>
      <c r="Q908" s="68"/>
      <c r="R908" s="68"/>
    </row>
    <row r="909" spans="16:18" ht="14.25" customHeight="1" x14ac:dyDescent="0.3">
      <c r="P909" s="68"/>
      <c r="Q909" s="68"/>
      <c r="R909" s="68"/>
    </row>
    <row r="910" spans="16:18" ht="14.25" customHeight="1" x14ac:dyDescent="0.3">
      <c r="P910" s="68"/>
      <c r="Q910" s="68"/>
      <c r="R910" s="68"/>
    </row>
    <row r="911" spans="16:18" ht="14.25" customHeight="1" x14ac:dyDescent="0.3">
      <c r="P911" s="68"/>
      <c r="Q911" s="68"/>
      <c r="R911" s="68"/>
    </row>
    <row r="912" spans="16:18" ht="14.25" customHeight="1" x14ac:dyDescent="0.3">
      <c r="P912" s="68"/>
      <c r="Q912" s="68"/>
      <c r="R912" s="68"/>
    </row>
    <row r="913" spans="16:18" ht="14.25" customHeight="1" x14ac:dyDescent="0.3">
      <c r="P913" s="68"/>
      <c r="Q913" s="68"/>
      <c r="R913" s="68"/>
    </row>
    <row r="914" spans="16:18" ht="14.25" customHeight="1" x14ac:dyDescent="0.3">
      <c r="P914" s="68"/>
      <c r="Q914" s="68"/>
      <c r="R914" s="68"/>
    </row>
    <row r="915" spans="16:18" ht="14.25" customHeight="1" x14ac:dyDescent="0.3">
      <c r="P915" s="68"/>
      <c r="Q915" s="68"/>
      <c r="R915" s="68"/>
    </row>
    <row r="916" spans="16:18" ht="14.25" customHeight="1" x14ac:dyDescent="0.3">
      <c r="P916" s="68"/>
      <c r="Q916" s="68"/>
      <c r="R916" s="68"/>
    </row>
    <row r="917" spans="16:18" ht="14.25" customHeight="1" x14ac:dyDescent="0.3">
      <c r="P917" s="68"/>
      <c r="Q917" s="68"/>
      <c r="R917" s="68"/>
    </row>
    <row r="918" spans="16:18" ht="14.25" customHeight="1" x14ac:dyDescent="0.3">
      <c r="P918" s="68"/>
      <c r="Q918" s="68"/>
      <c r="R918" s="68"/>
    </row>
    <row r="919" spans="16:18" ht="14.25" customHeight="1" x14ac:dyDescent="0.3">
      <c r="P919" s="68"/>
      <c r="Q919" s="68"/>
      <c r="R919" s="68"/>
    </row>
    <row r="920" spans="16:18" ht="14.25" customHeight="1" x14ac:dyDescent="0.3">
      <c r="P920" s="68"/>
      <c r="Q920" s="68"/>
      <c r="R920" s="68"/>
    </row>
    <row r="921" spans="16:18" ht="14.25" customHeight="1" x14ac:dyDescent="0.3">
      <c r="P921" s="68"/>
      <c r="Q921" s="68"/>
      <c r="R921" s="68"/>
    </row>
    <row r="922" spans="16:18" ht="14.25" customHeight="1" x14ac:dyDescent="0.3">
      <c r="P922" s="68"/>
      <c r="Q922" s="68"/>
      <c r="R922" s="68"/>
    </row>
    <row r="923" spans="16:18" ht="14.25" customHeight="1" x14ac:dyDescent="0.3">
      <c r="P923" s="68"/>
      <c r="Q923" s="68"/>
      <c r="R923" s="68"/>
    </row>
    <row r="924" spans="16:18" ht="14.25" customHeight="1" x14ac:dyDescent="0.3">
      <c r="P924" s="68"/>
      <c r="Q924" s="68"/>
      <c r="R924" s="68"/>
    </row>
    <row r="925" spans="16:18" ht="14.25" customHeight="1" x14ac:dyDescent="0.3">
      <c r="P925" s="68"/>
      <c r="Q925" s="68"/>
      <c r="R925" s="68"/>
    </row>
    <row r="926" spans="16:18" ht="14.25" customHeight="1" x14ac:dyDescent="0.3">
      <c r="P926" s="68"/>
      <c r="Q926" s="68"/>
      <c r="R926" s="68"/>
    </row>
    <row r="927" spans="16:18" ht="14.25" customHeight="1" x14ac:dyDescent="0.3">
      <c r="P927" s="68"/>
      <c r="Q927" s="68"/>
      <c r="R927" s="68"/>
    </row>
    <row r="928" spans="16:18" ht="14.25" customHeight="1" x14ac:dyDescent="0.3">
      <c r="P928" s="68"/>
      <c r="Q928" s="68"/>
      <c r="R928" s="68"/>
    </row>
    <row r="929" spans="16:18" ht="14.25" customHeight="1" x14ac:dyDescent="0.3">
      <c r="P929" s="68"/>
      <c r="Q929" s="68"/>
      <c r="R929" s="68"/>
    </row>
    <row r="930" spans="16:18" ht="14.25" customHeight="1" x14ac:dyDescent="0.3">
      <c r="P930" s="68"/>
      <c r="Q930" s="68"/>
      <c r="R930" s="68"/>
    </row>
    <row r="931" spans="16:18" ht="14.25" customHeight="1" x14ac:dyDescent="0.3">
      <c r="P931" s="68"/>
      <c r="Q931" s="68"/>
      <c r="R931" s="68"/>
    </row>
    <row r="932" spans="16:18" ht="14.25" customHeight="1" x14ac:dyDescent="0.3">
      <c r="P932" s="68"/>
      <c r="Q932" s="68"/>
      <c r="R932" s="68"/>
    </row>
    <row r="933" spans="16:18" ht="14.25" customHeight="1" x14ac:dyDescent="0.3">
      <c r="P933" s="68"/>
      <c r="Q933" s="68"/>
      <c r="R933" s="68"/>
    </row>
    <row r="934" spans="16:18" ht="14.25" customHeight="1" x14ac:dyDescent="0.3">
      <c r="P934" s="68"/>
      <c r="Q934" s="68"/>
      <c r="R934" s="68"/>
    </row>
    <row r="935" spans="16:18" ht="14.25" customHeight="1" x14ac:dyDescent="0.3">
      <c r="P935" s="68"/>
      <c r="Q935" s="68"/>
      <c r="R935" s="68"/>
    </row>
    <row r="936" spans="16:18" ht="14.25" customHeight="1" x14ac:dyDescent="0.3">
      <c r="P936" s="68"/>
      <c r="Q936" s="68"/>
      <c r="R936" s="68"/>
    </row>
    <row r="937" spans="16:18" ht="14.25" customHeight="1" x14ac:dyDescent="0.3">
      <c r="P937" s="68"/>
      <c r="Q937" s="68"/>
      <c r="R937" s="68"/>
    </row>
    <row r="938" spans="16:18" ht="14.25" customHeight="1" x14ac:dyDescent="0.3">
      <c r="P938" s="68"/>
      <c r="Q938" s="68"/>
      <c r="R938" s="68"/>
    </row>
    <row r="939" spans="16:18" ht="14.25" customHeight="1" x14ac:dyDescent="0.3">
      <c r="P939" s="68"/>
      <c r="Q939" s="68"/>
      <c r="R939" s="68"/>
    </row>
    <row r="940" spans="16:18" ht="14.25" customHeight="1" x14ac:dyDescent="0.3">
      <c r="P940" s="68"/>
      <c r="Q940" s="68"/>
      <c r="R940" s="68"/>
    </row>
    <row r="941" spans="16:18" ht="14.25" customHeight="1" x14ac:dyDescent="0.3">
      <c r="P941" s="68"/>
      <c r="Q941" s="68"/>
      <c r="R941" s="68"/>
    </row>
    <row r="942" spans="16:18" ht="14.25" customHeight="1" x14ac:dyDescent="0.3">
      <c r="P942" s="68"/>
      <c r="Q942" s="68"/>
      <c r="R942" s="68"/>
    </row>
    <row r="943" spans="16:18" ht="14.25" customHeight="1" x14ac:dyDescent="0.3">
      <c r="P943" s="68"/>
      <c r="Q943" s="68"/>
      <c r="R943" s="68"/>
    </row>
    <row r="944" spans="16:18" ht="14.25" customHeight="1" x14ac:dyDescent="0.3">
      <c r="P944" s="68"/>
      <c r="Q944" s="68"/>
      <c r="R944" s="68"/>
    </row>
    <row r="945" spans="16:18" ht="14.25" customHeight="1" x14ac:dyDescent="0.3">
      <c r="P945" s="68"/>
      <c r="Q945" s="68"/>
      <c r="R945" s="68"/>
    </row>
    <row r="946" spans="16:18" ht="14.25" customHeight="1" x14ac:dyDescent="0.3">
      <c r="P946" s="68"/>
      <c r="Q946" s="68"/>
      <c r="R946" s="68"/>
    </row>
    <row r="947" spans="16:18" ht="14.25" customHeight="1" x14ac:dyDescent="0.3">
      <c r="P947" s="68"/>
      <c r="Q947" s="68"/>
      <c r="R947" s="68"/>
    </row>
    <row r="948" spans="16:18" ht="14.25" customHeight="1" x14ac:dyDescent="0.3">
      <c r="P948" s="68"/>
      <c r="Q948" s="68"/>
      <c r="R948" s="68"/>
    </row>
    <row r="949" spans="16:18" ht="14.25" customHeight="1" x14ac:dyDescent="0.3">
      <c r="P949" s="68"/>
      <c r="Q949" s="68"/>
      <c r="R949" s="68"/>
    </row>
    <row r="950" spans="16:18" ht="14.25" customHeight="1" x14ac:dyDescent="0.3">
      <c r="P950" s="68"/>
      <c r="Q950" s="68"/>
      <c r="R950" s="68"/>
    </row>
    <row r="951" spans="16:18" ht="14.25" customHeight="1" x14ac:dyDescent="0.3">
      <c r="P951" s="68"/>
      <c r="Q951" s="68"/>
      <c r="R951" s="68"/>
    </row>
    <row r="952" spans="16:18" ht="14.25" customHeight="1" x14ac:dyDescent="0.3">
      <c r="P952" s="68"/>
      <c r="Q952" s="68"/>
      <c r="R952" s="68"/>
    </row>
    <row r="953" spans="16:18" ht="14.25" customHeight="1" x14ac:dyDescent="0.3">
      <c r="P953" s="68"/>
      <c r="Q953" s="68"/>
      <c r="R953" s="68"/>
    </row>
    <row r="954" spans="16:18" ht="14.25" customHeight="1" x14ac:dyDescent="0.3">
      <c r="P954" s="68"/>
      <c r="Q954" s="68"/>
      <c r="R954" s="68"/>
    </row>
    <row r="955" spans="16:18" ht="14.25" customHeight="1" x14ac:dyDescent="0.3">
      <c r="P955" s="68"/>
      <c r="Q955" s="68"/>
      <c r="R955" s="68"/>
    </row>
    <row r="956" spans="16:18" ht="14.25" customHeight="1" x14ac:dyDescent="0.3">
      <c r="P956" s="68"/>
      <c r="Q956" s="68"/>
      <c r="R956" s="68"/>
    </row>
    <row r="957" spans="16:18" ht="14.25" customHeight="1" x14ac:dyDescent="0.3">
      <c r="P957" s="68"/>
      <c r="Q957" s="68"/>
      <c r="R957" s="68"/>
    </row>
    <row r="958" spans="16:18" ht="14.25" customHeight="1" x14ac:dyDescent="0.3">
      <c r="P958" s="68"/>
      <c r="Q958" s="68"/>
      <c r="R958" s="68"/>
    </row>
    <row r="959" spans="16:18" ht="14.25" customHeight="1" x14ac:dyDescent="0.3">
      <c r="P959" s="68"/>
      <c r="Q959" s="68"/>
      <c r="R959" s="68"/>
    </row>
    <row r="960" spans="16:18" ht="14.25" customHeight="1" x14ac:dyDescent="0.3">
      <c r="P960" s="68"/>
      <c r="Q960" s="68"/>
      <c r="R960" s="68"/>
    </row>
    <row r="961" spans="16:18" ht="14.25" customHeight="1" x14ac:dyDescent="0.3">
      <c r="P961" s="68"/>
      <c r="Q961" s="68"/>
      <c r="R961" s="68"/>
    </row>
    <row r="962" spans="16:18" ht="14.25" customHeight="1" x14ac:dyDescent="0.3">
      <c r="P962" s="68"/>
      <c r="Q962" s="68"/>
      <c r="R962" s="68"/>
    </row>
    <row r="963" spans="16:18" ht="14.25" customHeight="1" x14ac:dyDescent="0.3">
      <c r="P963" s="68"/>
      <c r="Q963" s="68"/>
      <c r="R963" s="68"/>
    </row>
    <row r="964" spans="16:18" ht="14.25" customHeight="1" x14ac:dyDescent="0.3">
      <c r="P964" s="68"/>
      <c r="Q964" s="68"/>
      <c r="R964" s="68"/>
    </row>
    <row r="965" spans="16:18" ht="14.25" customHeight="1" x14ac:dyDescent="0.3">
      <c r="P965" s="68"/>
      <c r="Q965" s="68"/>
      <c r="R965" s="68"/>
    </row>
    <row r="966" spans="16:18" ht="14.25" customHeight="1" x14ac:dyDescent="0.3">
      <c r="P966" s="68"/>
      <c r="Q966" s="68"/>
      <c r="R966" s="68"/>
    </row>
    <row r="967" spans="16:18" ht="14.25" customHeight="1" x14ac:dyDescent="0.3">
      <c r="P967" s="68"/>
      <c r="Q967" s="68"/>
      <c r="R967" s="68"/>
    </row>
    <row r="968" spans="16:18" ht="14.25" customHeight="1" x14ac:dyDescent="0.3">
      <c r="P968" s="68"/>
      <c r="Q968" s="68"/>
      <c r="R968" s="68"/>
    </row>
    <row r="969" spans="16:18" ht="14.25" customHeight="1" x14ac:dyDescent="0.3">
      <c r="P969" s="68"/>
      <c r="Q969" s="68"/>
      <c r="R969" s="68"/>
    </row>
    <row r="970" spans="16:18" ht="14.25" customHeight="1" x14ac:dyDescent="0.3">
      <c r="P970" s="68"/>
      <c r="Q970" s="68"/>
      <c r="R970" s="68"/>
    </row>
    <row r="971" spans="16:18" ht="14.25" customHeight="1" x14ac:dyDescent="0.3">
      <c r="P971" s="68"/>
      <c r="Q971" s="68"/>
      <c r="R971" s="68"/>
    </row>
    <row r="972" spans="16:18" ht="14.25" customHeight="1" x14ac:dyDescent="0.3">
      <c r="P972" s="68"/>
      <c r="Q972" s="68"/>
      <c r="R972" s="68"/>
    </row>
    <row r="973" spans="16:18" ht="14.25" customHeight="1" x14ac:dyDescent="0.3">
      <c r="P973" s="68"/>
      <c r="Q973" s="68"/>
      <c r="R973" s="68"/>
    </row>
    <row r="974" spans="16:18" ht="14.25" customHeight="1" x14ac:dyDescent="0.3">
      <c r="P974" s="68"/>
      <c r="Q974" s="68"/>
      <c r="R974" s="68"/>
    </row>
    <row r="975" spans="16:18" ht="14.25" customHeight="1" x14ac:dyDescent="0.3">
      <c r="P975" s="68"/>
      <c r="Q975" s="68"/>
      <c r="R975" s="68"/>
    </row>
    <row r="976" spans="16:18" ht="14.25" customHeight="1" x14ac:dyDescent="0.3">
      <c r="P976" s="68"/>
      <c r="Q976" s="68"/>
      <c r="R976" s="68"/>
    </row>
    <row r="977" spans="16:18" ht="14.25" customHeight="1" x14ac:dyDescent="0.3">
      <c r="P977" s="68"/>
      <c r="Q977" s="68"/>
      <c r="R977" s="68"/>
    </row>
    <row r="978" spans="16:18" ht="14.25" customHeight="1" x14ac:dyDescent="0.3">
      <c r="P978" s="68"/>
      <c r="Q978" s="68"/>
      <c r="R978" s="68"/>
    </row>
    <row r="979" spans="16:18" ht="14.25" customHeight="1" x14ac:dyDescent="0.3">
      <c r="P979" s="68"/>
      <c r="Q979" s="68"/>
      <c r="R979" s="68"/>
    </row>
    <row r="980" spans="16:18" ht="14.25" customHeight="1" x14ac:dyDescent="0.3">
      <c r="P980" s="68"/>
      <c r="Q980" s="68"/>
      <c r="R980" s="68"/>
    </row>
    <row r="981" spans="16:18" ht="14.25" customHeight="1" x14ac:dyDescent="0.3">
      <c r="P981" s="68"/>
      <c r="Q981" s="68"/>
      <c r="R981" s="68"/>
    </row>
    <row r="982" spans="16:18" ht="14.25" customHeight="1" x14ac:dyDescent="0.3">
      <c r="P982" s="68"/>
      <c r="Q982" s="68"/>
      <c r="R982" s="68"/>
    </row>
    <row r="983" spans="16:18" ht="14.25" customHeight="1" x14ac:dyDescent="0.3">
      <c r="P983" s="68"/>
      <c r="Q983" s="68"/>
      <c r="R983" s="68"/>
    </row>
    <row r="984" spans="16:18" ht="14.25" customHeight="1" x14ac:dyDescent="0.3">
      <c r="P984" s="68"/>
      <c r="Q984" s="68"/>
      <c r="R984" s="68"/>
    </row>
    <row r="985" spans="16:18" ht="14.25" customHeight="1" x14ac:dyDescent="0.3">
      <c r="P985" s="68"/>
      <c r="Q985" s="68"/>
      <c r="R985" s="68"/>
    </row>
    <row r="986" spans="16:18" ht="14.25" customHeight="1" x14ac:dyDescent="0.3">
      <c r="P986" s="68"/>
      <c r="Q986" s="68"/>
      <c r="R986" s="68"/>
    </row>
    <row r="987" spans="16:18" ht="14.25" customHeight="1" x14ac:dyDescent="0.3">
      <c r="P987" s="68"/>
      <c r="Q987" s="68"/>
      <c r="R987" s="68"/>
    </row>
    <row r="988" spans="16:18" ht="14.25" customHeight="1" x14ac:dyDescent="0.3">
      <c r="P988" s="68"/>
      <c r="Q988" s="68"/>
      <c r="R988" s="68"/>
    </row>
    <row r="989" spans="16:18" ht="14.25" customHeight="1" x14ac:dyDescent="0.3">
      <c r="P989" s="68"/>
      <c r="Q989" s="68"/>
      <c r="R989" s="68"/>
    </row>
    <row r="990" spans="16:18" ht="14.25" customHeight="1" x14ac:dyDescent="0.3">
      <c r="P990" s="68"/>
      <c r="Q990" s="68"/>
      <c r="R990" s="68"/>
    </row>
    <row r="991" spans="16:18" ht="14.25" customHeight="1" x14ac:dyDescent="0.3">
      <c r="P991" s="68"/>
      <c r="Q991" s="68"/>
      <c r="R991" s="68"/>
    </row>
    <row r="992" spans="16:18" ht="14.25" customHeight="1" x14ac:dyDescent="0.3">
      <c r="P992" s="68"/>
      <c r="Q992" s="68"/>
      <c r="R992" s="68"/>
    </row>
    <row r="993" spans="16:18" ht="14.25" customHeight="1" x14ac:dyDescent="0.3">
      <c r="P993" s="68"/>
      <c r="Q993" s="68"/>
      <c r="R993" s="68"/>
    </row>
    <row r="994" spans="16:18" ht="14.25" customHeight="1" x14ac:dyDescent="0.3">
      <c r="P994" s="68"/>
      <c r="Q994" s="68"/>
      <c r="R994" s="68"/>
    </row>
    <row r="995" spans="16:18" ht="14.25" customHeight="1" x14ac:dyDescent="0.3">
      <c r="P995" s="68"/>
      <c r="Q995" s="68"/>
      <c r="R995" s="68"/>
    </row>
    <row r="996" spans="16:18" ht="14.25" customHeight="1" x14ac:dyDescent="0.3">
      <c r="P996" s="68"/>
      <c r="Q996" s="68"/>
      <c r="R996" s="68"/>
    </row>
    <row r="997" spans="16:18" ht="14.25" customHeight="1" x14ac:dyDescent="0.3">
      <c r="P997" s="68"/>
      <c r="Q997" s="68"/>
      <c r="R997" s="68"/>
    </row>
    <row r="998" spans="16:18" ht="14.25" customHeight="1" x14ac:dyDescent="0.3">
      <c r="P998" s="68"/>
      <c r="Q998" s="68"/>
      <c r="R998" s="68"/>
    </row>
    <row r="999" spans="16:18" ht="14.25" customHeight="1" x14ac:dyDescent="0.3">
      <c r="P999" s="68"/>
      <c r="Q999" s="68"/>
      <c r="R999" s="68"/>
    </row>
    <row r="1000" spans="16:18" ht="14.25" customHeight="1" x14ac:dyDescent="0.3">
      <c r="P1000" s="68"/>
      <c r="Q1000" s="68"/>
      <c r="R1000" s="68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 x14ac:dyDescent="0.3"/>
  <cols>
    <col min="1" max="1" width="0.6640625" customWidth="1"/>
    <col min="2" max="2" width="18" customWidth="1"/>
    <col min="3" max="5" width="14.33203125" customWidth="1"/>
    <col min="6" max="6" width="16.44140625" customWidth="1"/>
    <col min="7" max="7" width="8.6640625" customWidth="1"/>
    <col min="8" max="8" width="35.6640625" customWidth="1"/>
    <col min="9" max="9" width="55.6640625" customWidth="1"/>
    <col min="10" max="10" width="53.44140625" customWidth="1"/>
    <col min="11" max="11" width="64.6640625" customWidth="1"/>
    <col min="12" max="12" width="51.6640625" customWidth="1"/>
    <col min="13" max="13" width="27.44140625" customWidth="1"/>
    <col min="14" max="14" width="20.33203125" customWidth="1"/>
    <col min="15" max="15" width="52.6640625" customWidth="1"/>
    <col min="16" max="16" width="47.6640625" customWidth="1"/>
    <col min="17" max="17" width="26.6640625" customWidth="1"/>
    <col min="18" max="18" width="63.33203125" customWidth="1"/>
    <col min="19" max="19" width="13.6640625" customWidth="1"/>
    <col min="20" max="26" width="8.6640625" customWidth="1"/>
  </cols>
  <sheetData>
    <row r="1" spans="1:26" ht="14.25" customHeight="1" x14ac:dyDescent="0.3">
      <c r="O1" s="68"/>
      <c r="P1" s="68"/>
    </row>
    <row r="2" spans="1:26" ht="33.75" customHeight="1" x14ac:dyDescent="0.3">
      <c r="B2" s="69" t="s">
        <v>409</v>
      </c>
      <c r="C2" s="69" t="s">
        <v>410</v>
      </c>
      <c r="D2" s="69" t="s">
        <v>411</v>
      </c>
      <c r="E2" s="69" t="s">
        <v>412</v>
      </c>
      <c r="F2" s="70" t="s">
        <v>413</v>
      </c>
      <c r="G2" s="68"/>
      <c r="M2" s="74" t="s">
        <v>420</v>
      </c>
      <c r="N2" s="74" t="s">
        <v>421</v>
      </c>
      <c r="O2" s="102"/>
      <c r="P2" s="75"/>
    </row>
    <row r="3" spans="1:26" ht="27" customHeight="1" x14ac:dyDescent="0.3">
      <c r="A3" s="71"/>
      <c r="B3" s="72" t="s">
        <v>414</v>
      </c>
      <c r="C3" s="72" t="s">
        <v>415</v>
      </c>
      <c r="D3" s="72" t="s">
        <v>416</v>
      </c>
      <c r="E3" s="72" t="s">
        <v>416</v>
      </c>
      <c r="F3" s="72" t="s">
        <v>416</v>
      </c>
      <c r="G3" s="72" t="s">
        <v>416</v>
      </c>
      <c r="H3" s="72" t="s">
        <v>417</v>
      </c>
      <c r="I3" s="73" t="s">
        <v>418</v>
      </c>
      <c r="J3" s="73" t="s">
        <v>419</v>
      </c>
      <c r="K3" s="103"/>
      <c r="L3" s="71"/>
      <c r="M3" s="104" t="s">
        <v>468</v>
      </c>
      <c r="N3" s="82" t="s">
        <v>669</v>
      </c>
      <c r="O3" s="105" t="s">
        <v>670</v>
      </c>
      <c r="P3" s="82" t="s">
        <v>671</v>
      </c>
      <c r="Q3" s="71"/>
      <c r="R3" s="73"/>
      <c r="S3" s="73"/>
      <c r="T3" s="71"/>
      <c r="U3" s="71"/>
      <c r="V3" s="71"/>
      <c r="W3" s="71"/>
      <c r="X3" s="71"/>
      <c r="Y3" s="71"/>
      <c r="Z3" s="71"/>
    </row>
    <row r="4" spans="1:26" ht="16.5" customHeight="1" x14ac:dyDescent="0.3">
      <c r="B4" s="77" t="s">
        <v>423</v>
      </c>
      <c r="C4" s="78" t="s">
        <v>424</v>
      </c>
      <c r="D4" s="78" t="s">
        <v>425</v>
      </c>
      <c r="E4" s="78" t="s">
        <v>672</v>
      </c>
      <c r="F4" s="78" t="s">
        <v>427</v>
      </c>
      <c r="G4" s="78" t="s">
        <v>427</v>
      </c>
      <c r="H4" s="79" t="s">
        <v>673</v>
      </c>
      <c r="I4" s="80" t="s">
        <v>429</v>
      </c>
      <c r="J4" s="79" t="s">
        <v>303</v>
      </c>
      <c r="M4" s="104" t="s">
        <v>488</v>
      </c>
      <c r="N4" s="82" t="s">
        <v>674</v>
      </c>
      <c r="O4" s="105" t="s">
        <v>675</v>
      </c>
      <c r="P4" s="82" t="s">
        <v>445</v>
      </c>
      <c r="R4" s="79" t="s">
        <v>433</v>
      </c>
      <c r="S4" s="78" t="s">
        <v>434</v>
      </c>
    </row>
    <row r="5" spans="1:26" ht="16.5" customHeight="1" x14ac:dyDescent="0.3">
      <c r="B5" s="77" t="s">
        <v>436</v>
      </c>
      <c r="C5" s="78" t="s">
        <v>437</v>
      </c>
      <c r="D5" s="78" t="s">
        <v>425</v>
      </c>
      <c r="E5" s="78" t="s">
        <v>672</v>
      </c>
      <c r="F5" s="78" t="s">
        <v>427</v>
      </c>
      <c r="G5" s="78" t="s">
        <v>438</v>
      </c>
      <c r="H5" s="79" t="s">
        <v>676</v>
      </c>
      <c r="I5" s="80" t="s">
        <v>440</v>
      </c>
      <c r="J5" s="79" t="s">
        <v>441</v>
      </c>
      <c r="M5" s="106" t="s">
        <v>677</v>
      </c>
      <c r="N5" s="82" t="s">
        <v>678</v>
      </c>
      <c r="O5" s="105" t="s">
        <v>679</v>
      </c>
      <c r="P5" s="82" t="s">
        <v>445</v>
      </c>
      <c r="R5" s="79" t="s">
        <v>448</v>
      </c>
      <c r="S5" s="78" t="s">
        <v>449</v>
      </c>
    </row>
    <row r="6" spans="1:26" ht="16.5" customHeight="1" x14ac:dyDescent="0.3">
      <c r="B6" s="77" t="s">
        <v>550</v>
      </c>
      <c r="C6" s="78" t="s">
        <v>551</v>
      </c>
      <c r="D6" s="78" t="s">
        <v>552</v>
      </c>
      <c r="E6" s="78" t="s">
        <v>672</v>
      </c>
      <c r="F6" s="78" t="s">
        <v>427</v>
      </c>
      <c r="G6" s="78" t="s">
        <v>454</v>
      </c>
      <c r="H6" s="79" t="s">
        <v>680</v>
      </c>
      <c r="I6" s="80" t="s">
        <v>681</v>
      </c>
      <c r="J6" s="79" t="s">
        <v>457</v>
      </c>
      <c r="M6" s="104" t="s">
        <v>458</v>
      </c>
      <c r="N6" s="82" t="s">
        <v>682</v>
      </c>
      <c r="O6" s="105" t="s">
        <v>683</v>
      </c>
      <c r="P6" s="82" t="s">
        <v>445</v>
      </c>
      <c r="R6" s="79" t="s">
        <v>445</v>
      </c>
      <c r="S6" s="78" t="s">
        <v>461</v>
      </c>
    </row>
    <row r="7" spans="1:26" ht="16.5" customHeight="1" x14ac:dyDescent="0.3">
      <c r="B7" s="77" t="s">
        <v>559</v>
      </c>
      <c r="C7" s="78" t="s">
        <v>560</v>
      </c>
      <c r="D7" s="78" t="s">
        <v>552</v>
      </c>
      <c r="E7" s="78" t="s">
        <v>672</v>
      </c>
      <c r="F7" s="78" t="s">
        <v>427</v>
      </c>
      <c r="G7" s="78" t="s">
        <v>465</v>
      </c>
      <c r="H7" s="79" t="s">
        <v>684</v>
      </c>
      <c r="I7" s="80" t="s">
        <v>685</v>
      </c>
      <c r="J7" s="79" t="s">
        <v>457</v>
      </c>
      <c r="M7" s="104" t="s">
        <v>686</v>
      </c>
      <c r="N7" s="82" t="s">
        <v>687</v>
      </c>
      <c r="O7" s="105" t="s">
        <v>683</v>
      </c>
      <c r="P7" s="82" t="s">
        <v>445</v>
      </c>
      <c r="R7" s="79"/>
      <c r="S7" s="78"/>
    </row>
    <row r="8" spans="1:26" ht="16.5" customHeight="1" x14ac:dyDescent="0.3">
      <c r="B8" s="77" t="s">
        <v>564</v>
      </c>
      <c r="C8" s="78" t="s">
        <v>565</v>
      </c>
      <c r="D8" s="78" t="s">
        <v>552</v>
      </c>
      <c r="E8" s="78" t="s">
        <v>672</v>
      </c>
      <c r="F8" s="78" t="s">
        <v>427</v>
      </c>
      <c r="G8" s="78" t="s">
        <v>475</v>
      </c>
      <c r="H8" s="79" t="s">
        <v>688</v>
      </c>
      <c r="I8" s="85" t="s">
        <v>467</v>
      </c>
      <c r="J8" s="85" t="s">
        <v>401</v>
      </c>
      <c r="K8" s="80"/>
      <c r="M8" s="104" t="s">
        <v>689</v>
      </c>
      <c r="N8" s="82" t="s">
        <v>690</v>
      </c>
      <c r="O8" s="105" t="s">
        <v>691</v>
      </c>
      <c r="P8" s="82" t="s">
        <v>445</v>
      </c>
      <c r="R8" s="76" t="s">
        <v>491</v>
      </c>
    </row>
    <row r="9" spans="1:26" ht="16.5" customHeight="1" x14ac:dyDescent="0.3">
      <c r="B9" s="77" t="s">
        <v>604</v>
      </c>
      <c r="C9" s="78" t="s">
        <v>605</v>
      </c>
      <c r="D9" s="78" t="s">
        <v>388</v>
      </c>
      <c r="E9" s="78" t="s">
        <v>672</v>
      </c>
      <c r="F9" s="78" t="s">
        <v>427</v>
      </c>
      <c r="G9" s="78" t="s">
        <v>388</v>
      </c>
      <c r="H9" s="79" t="s">
        <v>692</v>
      </c>
      <c r="I9" s="80" t="s">
        <v>477</v>
      </c>
      <c r="J9" s="80" t="s">
        <v>403</v>
      </c>
      <c r="M9" s="104" t="s">
        <v>598</v>
      </c>
      <c r="N9" s="82" t="s">
        <v>693</v>
      </c>
      <c r="O9" s="105" t="s">
        <v>691</v>
      </c>
      <c r="P9" s="82" t="s">
        <v>445</v>
      </c>
      <c r="R9" s="76" t="s">
        <v>502</v>
      </c>
      <c r="S9" s="68" t="s">
        <v>492</v>
      </c>
    </row>
    <row r="10" spans="1:26" ht="16.5" customHeight="1" x14ac:dyDescent="0.3">
      <c r="B10" s="77" t="s">
        <v>592</v>
      </c>
      <c r="C10" s="78" t="s">
        <v>593</v>
      </c>
      <c r="D10" s="78" t="s">
        <v>388</v>
      </c>
      <c r="E10" s="78" t="s">
        <v>672</v>
      </c>
      <c r="F10" s="78" t="s">
        <v>388</v>
      </c>
      <c r="G10" s="68" t="s">
        <v>496</v>
      </c>
      <c r="H10" s="86" t="s">
        <v>694</v>
      </c>
      <c r="I10" s="85" t="s">
        <v>486</v>
      </c>
      <c r="J10" s="80" t="s">
        <v>487</v>
      </c>
      <c r="M10" s="104" t="s">
        <v>478</v>
      </c>
      <c r="N10" s="82" t="s">
        <v>695</v>
      </c>
      <c r="O10" s="105" t="s">
        <v>696</v>
      </c>
      <c r="P10" s="82" t="s">
        <v>448</v>
      </c>
      <c r="R10" s="76" t="s">
        <v>512</v>
      </c>
      <c r="S10" s="68" t="s">
        <v>503</v>
      </c>
    </row>
    <row r="11" spans="1:26" ht="16.5" customHeight="1" x14ac:dyDescent="0.3">
      <c r="B11" s="93" t="s">
        <v>596</v>
      </c>
      <c r="C11" s="78" t="s">
        <v>597</v>
      </c>
      <c r="D11" s="78" t="s">
        <v>388</v>
      </c>
      <c r="E11" s="78" t="s">
        <v>672</v>
      </c>
      <c r="F11" s="78" t="s">
        <v>388</v>
      </c>
      <c r="G11" s="68" t="s">
        <v>697</v>
      </c>
      <c r="H11" s="86" t="s">
        <v>698</v>
      </c>
      <c r="I11" s="76" t="s">
        <v>498</v>
      </c>
      <c r="J11" s="80" t="s">
        <v>499</v>
      </c>
      <c r="M11" s="107" t="s">
        <v>500</v>
      </c>
      <c r="N11" s="82" t="s">
        <v>501</v>
      </c>
      <c r="O11" s="105" t="s">
        <v>679</v>
      </c>
      <c r="P11" s="82" t="s">
        <v>448</v>
      </c>
      <c r="R11" s="76" t="s">
        <v>521</v>
      </c>
      <c r="S11" s="68" t="s">
        <v>513</v>
      </c>
    </row>
    <row r="12" spans="1:26" ht="16.5" customHeight="1" x14ac:dyDescent="0.3">
      <c r="B12" s="93" t="s">
        <v>600</v>
      </c>
      <c r="C12" s="78" t="s">
        <v>601</v>
      </c>
      <c r="D12" s="78" t="s">
        <v>388</v>
      </c>
      <c r="E12" s="78" t="s">
        <v>672</v>
      </c>
      <c r="F12" s="78" t="s">
        <v>388</v>
      </c>
      <c r="G12" s="68" t="s">
        <v>699</v>
      </c>
      <c r="H12" s="85" t="s">
        <v>467</v>
      </c>
      <c r="I12" s="76" t="s">
        <v>409</v>
      </c>
      <c r="M12" s="104" t="s">
        <v>700</v>
      </c>
      <c r="N12" s="82" t="s">
        <v>701</v>
      </c>
      <c r="O12" s="105" t="s">
        <v>691</v>
      </c>
      <c r="P12" s="82" t="s">
        <v>448</v>
      </c>
      <c r="R12" s="76" t="s">
        <v>529</v>
      </c>
      <c r="S12" s="68" t="s">
        <v>522</v>
      </c>
    </row>
    <row r="13" spans="1:26" ht="16.5" customHeight="1" x14ac:dyDescent="0.3">
      <c r="B13" s="93" t="s">
        <v>609</v>
      </c>
      <c r="C13" s="78" t="s">
        <v>609</v>
      </c>
      <c r="D13" s="78" t="s">
        <v>388</v>
      </c>
      <c r="E13" s="78" t="s">
        <v>672</v>
      </c>
      <c r="F13" s="78" t="s">
        <v>388</v>
      </c>
      <c r="G13" s="68" t="s">
        <v>702</v>
      </c>
      <c r="H13" s="85" t="s">
        <v>467</v>
      </c>
      <c r="I13" s="76" t="s">
        <v>429</v>
      </c>
      <c r="J13" s="79" t="s">
        <v>303</v>
      </c>
      <c r="M13" s="104" t="s">
        <v>527</v>
      </c>
      <c r="N13" s="82" t="s">
        <v>703</v>
      </c>
      <c r="O13" s="105" t="s">
        <v>691</v>
      </c>
      <c r="P13" s="82" t="s">
        <v>448</v>
      </c>
      <c r="R13" s="76" t="s">
        <v>538</v>
      </c>
      <c r="S13" s="68" t="s">
        <v>530</v>
      </c>
    </row>
    <row r="14" spans="1:26" ht="16.5" customHeight="1" x14ac:dyDescent="0.3">
      <c r="B14" s="77" t="s">
        <v>482</v>
      </c>
      <c r="C14" s="78" t="s">
        <v>483</v>
      </c>
      <c r="D14" s="78" t="s">
        <v>454</v>
      </c>
      <c r="E14" s="78" t="s">
        <v>484</v>
      </c>
      <c r="F14" s="78" t="s">
        <v>454</v>
      </c>
      <c r="G14" s="68" t="s">
        <v>526</v>
      </c>
      <c r="H14" s="85" t="s">
        <v>467</v>
      </c>
      <c r="I14" s="76" t="s">
        <v>566</v>
      </c>
      <c r="J14" s="79" t="s">
        <v>441</v>
      </c>
      <c r="K14" s="76" t="s">
        <v>704</v>
      </c>
      <c r="M14" s="104" t="s">
        <v>519</v>
      </c>
      <c r="N14" s="82" t="s">
        <v>705</v>
      </c>
      <c r="O14" s="105" t="s">
        <v>691</v>
      </c>
      <c r="P14" s="82" t="s">
        <v>448</v>
      </c>
      <c r="R14" s="76" t="s">
        <v>547</v>
      </c>
      <c r="S14" s="68" t="s">
        <v>539</v>
      </c>
    </row>
    <row r="15" spans="1:26" ht="16.5" customHeight="1" x14ac:dyDescent="0.3">
      <c r="B15" s="77" t="s">
        <v>494</v>
      </c>
      <c r="C15" s="78" t="s">
        <v>495</v>
      </c>
      <c r="D15" s="78" t="s">
        <v>454</v>
      </c>
      <c r="E15" s="78" t="s">
        <v>484</v>
      </c>
      <c r="F15" s="78" t="s">
        <v>454</v>
      </c>
      <c r="G15" s="68" t="s">
        <v>517</v>
      </c>
      <c r="H15" s="85" t="s">
        <v>650</v>
      </c>
      <c r="I15" s="80" t="s">
        <v>618</v>
      </c>
      <c r="J15" s="79" t="s">
        <v>619</v>
      </c>
      <c r="K15" s="76" t="s">
        <v>706</v>
      </c>
      <c r="M15" s="107" t="s">
        <v>707</v>
      </c>
      <c r="N15" s="82" t="s">
        <v>546</v>
      </c>
      <c r="O15" s="105" t="s">
        <v>691</v>
      </c>
      <c r="P15" s="82" t="s">
        <v>448</v>
      </c>
      <c r="R15" s="76" t="s">
        <v>558</v>
      </c>
      <c r="S15" s="68" t="s">
        <v>548</v>
      </c>
    </row>
    <row r="16" spans="1:26" ht="16.5" customHeight="1" x14ac:dyDescent="0.3">
      <c r="B16" s="77" t="s">
        <v>463</v>
      </c>
      <c r="C16" s="78" t="s">
        <v>464</v>
      </c>
      <c r="D16" s="78" t="s">
        <v>453</v>
      </c>
      <c r="E16" s="78" t="s">
        <v>438</v>
      </c>
      <c r="F16" s="78" t="s">
        <v>454</v>
      </c>
      <c r="G16" s="68" t="s">
        <v>534</v>
      </c>
      <c r="H16" s="89" t="s">
        <v>655</v>
      </c>
      <c r="I16" s="80" t="s">
        <v>456</v>
      </c>
      <c r="J16" s="79" t="s">
        <v>457</v>
      </c>
      <c r="K16" s="76" t="s">
        <v>708</v>
      </c>
      <c r="M16" s="104" t="s">
        <v>555</v>
      </c>
      <c r="N16" s="82" t="s">
        <v>709</v>
      </c>
      <c r="O16" s="105" t="s">
        <v>710</v>
      </c>
      <c r="P16" s="82" t="s">
        <v>711</v>
      </c>
      <c r="R16" s="76" t="s">
        <v>563</v>
      </c>
    </row>
    <row r="17" spans="2:18" ht="16.5" customHeight="1" x14ac:dyDescent="0.3">
      <c r="B17" s="77" t="s">
        <v>616</v>
      </c>
      <c r="C17" s="78" t="s">
        <v>617</v>
      </c>
      <c r="D17" s="78" t="s">
        <v>465</v>
      </c>
      <c r="E17" s="78" t="s">
        <v>484</v>
      </c>
      <c r="F17" s="78" t="s">
        <v>454</v>
      </c>
      <c r="G17" s="68" t="s">
        <v>543</v>
      </c>
      <c r="H17" s="89" t="s">
        <v>544</v>
      </c>
      <c r="M17" s="106" t="s">
        <v>561</v>
      </c>
      <c r="N17" s="82" t="s">
        <v>712</v>
      </c>
      <c r="O17" s="105" t="s">
        <v>713</v>
      </c>
      <c r="P17" s="82" t="s">
        <v>711</v>
      </c>
      <c r="R17" s="76" t="s">
        <v>714</v>
      </c>
    </row>
    <row r="18" spans="2:18" ht="16.5" customHeight="1" x14ac:dyDescent="0.3">
      <c r="B18" s="77" t="s">
        <v>621</v>
      </c>
      <c r="C18" s="78" t="s">
        <v>622</v>
      </c>
      <c r="D18" s="78" t="s">
        <v>465</v>
      </c>
      <c r="E18" s="78" t="s">
        <v>484</v>
      </c>
      <c r="F18" s="78" t="s">
        <v>454</v>
      </c>
      <c r="G18" s="68" t="s">
        <v>553</v>
      </c>
      <c r="H18" s="89" t="s">
        <v>554</v>
      </c>
      <c r="M18" s="104" t="s">
        <v>715</v>
      </c>
      <c r="N18" s="108" t="s">
        <v>716</v>
      </c>
      <c r="O18" s="105" t="s">
        <v>691</v>
      </c>
      <c r="P18" s="82" t="s">
        <v>711</v>
      </c>
      <c r="R18" s="76" t="s">
        <v>717</v>
      </c>
    </row>
    <row r="19" spans="2:18" ht="16.5" customHeight="1" x14ac:dyDescent="0.3">
      <c r="B19" s="77" t="s">
        <v>505</v>
      </c>
      <c r="C19" s="78" t="s">
        <v>506</v>
      </c>
      <c r="D19" s="78" t="s">
        <v>507</v>
      </c>
      <c r="E19" s="78" t="s">
        <v>438</v>
      </c>
      <c r="F19" s="78" t="s">
        <v>465</v>
      </c>
      <c r="G19" s="68"/>
      <c r="I19" s="6"/>
      <c r="K19" s="80" t="s">
        <v>440</v>
      </c>
      <c r="L19" s="79" t="s">
        <v>441</v>
      </c>
      <c r="M19" s="104" t="s">
        <v>567</v>
      </c>
      <c r="N19" s="82" t="s">
        <v>718</v>
      </c>
      <c r="O19" s="105" t="s">
        <v>719</v>
      </c>
      <c r="P19" s="82" t="s">
        <v>711</v>
      </c>
      <c r="R19" s="76" t="s">
        <v>720</v>
      </c>
    </row>
    <row r="20" spans="2:18" ht="16.5" customHeight="1" x14ac:dyDescent="0.3">
      <c r="B20" s="77" t="s">
        <v>541</v>
      </c>
      <c r="C20" s="78" t="s">
        <v>542</v>
      </c>
      <c r="D20" s="78" t="s">
        <v>507</v>
      </c>
      <c r="E20" s="78" t="s">
        <v>438</v>
      </c>
      <c r="F20" s="78" t="s">
        <v>465</v>
      </c>
      <c r="G20" s="68"/>
      <c r="I20" s="6"/>
      <c r="K20" s="80" t="s">
        <v>618</v>
      </c>
      <c r="L20" s="79" t="s">
        <v>619</v>
      </c>
      <c r="M20" s="104" t="s">
        <v>606</v>
      </c>
      <c r="N20" s="82" t="s">
        <v>607</v>
      </c>
      <c r="O20" s="105" t="s">
        <v>721</v>
      </c>
      <c r="P20" s="82" t="s">
        <v>574</v>
      </c>
      <c r="R20" s="76" t="s">
        <v>422</v>
      </c>
    </row>
    <row r="21" spans="2:18" ht="16.5" customHeight="1" x14ac:dyDescent="0.3">
      <c r="B21" s="77" t="s">
        <v>610</v>
      </c>
      <c r="C21" s="78" t="s">
        <v>611</v>
      </c>
      <c r="D21" s="78" t="s">
        <v>465</v>
      </c>
      <c r="E21" s="78" t="s">
        <v>484</v>
      </c>
      <c r="F21" s="78" t="s">
        <v>465</v>
      </c>
      <c r="G21" s="68"/>
      <c r="I21" s="6"/>
      <c r="K21" s="80" t="s">
        <v>722</v>
      </c>
      <c r="L21" s="79" t="s">
        <v>457</v>
      </c>
      <c r="M21" s="104" t="s">
        <v>594</v>
      </c>
      <c r="N21" s="82" t="s">
        <v>595</v>
      </c>
      <c r="O21" s="105" t="s">
        <v>721</v>
      </c>
      <c r="P21" s="82" t="s">
        <v>574</v>
      </c>
      <c r="R21" s="76" t="s">
        <v>435</v>
      </c>
    </row>
    <row r="22" spans="2:18" ht="16.5" customHeight="1" x14ac:dyDescent="0.3">
      <c r="B22" s="77" t="s">
        <v>613</v>
      </c>
      <c r="C22" s="78" t="s">
        <v>614</v>
      </c>
      <c r="D22" s="78" t="s">
        <v>465</v>
      </c>
      <c r="E22" s="78" t="s">
        <v>484</v>
      </c>
      <c r="F22" s="78" t="s">
        <v>465</v>
      </c>
      <c r="G22" s="68"/>
      <c r="I22" s="15"/>
      <c r="M22" s="104" t="s">
        <v>723</v>
      </c>
      <c r="N22" s="82" t="s">
        <v>724</v>
      </c>
      <c r="O22" s="105" t="s">
        <v>725</v>
      </c>
      <c r="P22" s="82" t="s">
        <v>574</v>
      </c>
      <c r="R22" s="76" t="s">
        <v>450</v>
      </c>
    </row>
    <row r="23" spans="2:18" ht="16.5" customHeight="1" x14ac:dyDescent="0.3">
      <c r="B23" s="77" t="s">
        <v>451</v>
      </c>
      <c r="C23" s="78" t="s">
        <v>452</v>
      </c>
      <c r="D23" s="78" t="s">
        <v>453</v>
      </c>
      <c r="E23" s="78" t="s">
        <v>438</v>
      </c>
      <c r="F23" s="78" t="s">
        <v>438</v>
      </c>
      <c r="G23" s="68"/>
      <c r="I23" s="15"/>
      <c r="M23" s="104" t="s">
        <v>726</v>
      </c>
      <c r="N23" s="108" t="s">
        <v>590</v>
      </c>
      <c r="O23" s="105" t="s">
        <v>691</v>
      </c>
      <c r="P23" s="82" t="s">
        <v>574</v>
      </c>
      <c r="R23" s="76" t="s">
        <v>462</v>
      </c>
    </row>
    <row r="24" spans="2:18" ht="16.5" customHeight="1" x14ac:dyDescent="0.3">
      <c r="B24" s="77" t="s">
        <v>473</v>
      </c>
      <c r="C24" s="78" t="s">
        <v>474</v>
      </c>
      <c r="D24" s="78" t="s">
        <v>453</v>
      </c>
      <c r="E24" s="78" t="s">
        <v>438</v>
      </c>
      <c r="F24" s="78" t="s">
        <v>438</v>
      </c>
      <c r="G24" s="68"/>
      <c r="H24" s="5" t="s">
        <v>9</v>
      </c>
      <c r="I24" s="6" t="s">
        <v>4</v>
      </c>
      <c r="M24" s="104" t="s">
        <v>572</v>
      </c>
      <c r="N24" s="82" t="s">
        <v>727</v>
      </c>
      <c r="O24" s="105" t="s">
        <v>728</v>
      </c>
      <c r="P24" s="82" t="s">
        <v>574</v>
      </c>
      <c r="R24" s="76" t="s">
        <v>472</v>
      </c>
    </row>
    <row r="25" spans="2:18" ht="16.5" customHeight="1" x14ac:dyDescent="0.3">
      <c r="B25" s="77" t="s">
        <v>515</v>
      </c>
      <c r="C25" s="78" t="s">
        <v>516</v>
      </c>
      <c r="D25" s="78" t="s">
        <v>507</v>
      </c>
      <c r="E25" s="78" t="s">
        <v>438</v>
      </c>
      <c r="F25" s="78" t="s">
        <v>438</v>
      </c>
      <c r="G25" s="68"/>
      <c r="H25" s="5" t="s">
        <v>16</v>
      </c>
      <c r="I25" s="15" t="s">
        <v>21</v>
      </c>
      <c r="J25" s="76">
        <v>399</v>
      </c>
      <c r="M25" s="104" t="s">
        <v>729</v>
      </c>
      <c r="N25" s="82" t="s">
        <v>603</v>
      </c>
      <c r="O25" s="105" t="s">
        <v>730</v>
      </c>
      <c r="P25" s="82" t="s">
        <v>731</v>
      </c>
      <c r="R25" s="76" t="s">
        <v>481</v>
      </c>
    </row>
    <row r="26" spans="2:18" ht="14.25" customHeight="1" x14ac:dyDescent="0.3">
      <c r="B26" s="77" t="s">
        <v>524</v>
      </c>
      <c r="C26" s="78" t="s">
        <v>525</v>
      </c>
      <c r="D26" s="78" t="s">
        <v>507</v>
      </c>
      <c r="E26" s="78" t="s">
        <v>438</v>
      </c>
      <c r="F26" s="78" t="s">
        <v>438</v>
      </c>
      <c r="G26" s="68"/>
      <c r="H26" s="5" t="s">
        <v>20</v>
      </c>
      <c r="I26" s="15" t="s">
        <v>21</v>
      </c>
      <c r="J26" s="76">
        <v>399</v>
      </c>
      <c r="O26" s="68"/>
      <c r="P26" s="68"/>
      <c r="R26" s="76" t="s">
        <v>493</v>
      </c>
    </row>
    <row r="27" spans="2:18" ht="14.25" customHeight="1" x14ac:dyDescent="0.3">
      <c r="B27" s="77" t="s">
        <v>532</v>
      </c>
      <c r="C27" s="78" t="s">
        <v>533</v>
      </c>
      <c r="D27" s="78" t="s">
        <v>507</v>
      </c>
      <c r="E27" s="78" t="s">
        <v>438</v>
      </c>
      <c r="F27" s="78" t="s">
        <v>438</v>
      </c>
      <c r="G27" s="68"/>
      <c r="H27" s="5" t="s">
        <v>24</v>
      </c>
      <c r="I27" s="15" t="s">
        <v>52</v>
      </c>
      <c r="O27" s="68"/>
      <c r="P27" s="68"/>
      <c r="R27" s="76" t="s">
        <v>732</v>
      </c>
    </row>
    <row r="28" spans="2:18" ht="14.25" customHeight="1" x14ac:dyDescent="0.3">
      <c r="B28" s="77" t="s">
        <v>569</v>
      </c>
      <c r="C28" s="78" t="s">
        <v>570</v>
      </c>
      <c r="D28" s="78" t="s">
        <v>571</v>
      </c>
      <c r="E28" s="78" t="s">
        <v>475</v>
      </c>
      <c r="F28" s="78" t="s">
        <v>475</v>
      </c>
      <c r="G28" s="68"/>
      <c r="H28" s="5" t="s">
        <v>29</v>
      </c>
      <c r="I28" s="6" t="s">
        <v>4</v>
      </c>
      <c r="O28" s="68"/>
      <c r="P28" s="68"/>
      <c r="R28" s="76" t="s">
        <v>733</v>
      </c>
    </row>
    <row r="29" spans="2:18" ht="14.25" customHeight="1" x14ac:dyDescent="0.3">
      <c r="B29" s="77" t="s">
        <v>576</v>
      </c>
      <c r="C29" s="78" t="s">
        <v>577</v>
      </c>
      <c r="D29" s="78" t="s">
        <v>571</v>
      </c>
      <c r="E29" s="78" t="s">
        <v>475</v>
      </c>
      <c r="F29" s="78" t="s">
        <v>475</v>
      </c>
      <c r="G29" s="68"/>
      <c r="H29" s="5" t="s">
        <v>734</v>
      </c>
      <c r="I29" s="15" t="s">
        <v>21</v>
      </c>
      <c r="J29" s="76">
        <v>399</v>
      </c>
      <c r="M29" s="79" t="s">
        <v>673</v>
      </c>
      <c r="N29" s="79" t="s">
        <v>612</v>
      </c>
      <c r="O29" s="104" t="s">
        <v>468</v>
      </c>
      <c r="P29" s="104" t="s">
        <v>735</v>
      </c>
      <c r="R29" s="76" t="s">
        <v>736</v>
      </c>
    </row>
    <row r="30" spans="2:18" ht="14.25" customHeight="1" x14ac:dyDescent="0.3">
      <c r="B30" s="93" t="s">
        <v>582</v>
      </c>
      <c r="C30" s="78" t="s">
        <v>583</v>
      </c>
      <c r="D30" s="78" t="s">
        <v>584</v>
      </c>
      <c r="E30" s="78" t="s">
        <v>475</v>
      </c>
      <c r="F30" s="78" t="s">
        <v>475</v>
      </c>
      <c r="G30" s="68"/>
      <c r="H30" s="5" t="s">
        <v>737</v>
      </c>
      <c r="I30" s="6" t="s">
        <v>4</v>
      </c>
      <c r="M30" s="79" t="s">
        <v>676</v>
      </c>
      <c r="N30" s="79" t="s">
        <v>615</v>
      </c>
      <c r="O30" s="104" t="s">
        <v>478</v>
      </c>
      <c r="P30" s="104" t="s">
        <v>696</v>
      </c>
      <c r="R30" s="76" t="s">
        <v>738</v>
      </c>
    </row>
    <row r="31" spans="2:18" ht="14.25" customHeight="1" x14ac:dyDescent="0.3">
      <c r="B31" s="93" t="s">
        <v>587</v>
      </c>
      <c r="C31" s="78" t="s">
        <v>588</v>
      </c>
      <c r="D31" s="78" t="s">
        <v>584</v>
      </c>
      <c r="E31" s="78" t="s">
        <v>475</v>
      </c>
      <c r="F31" s="78" t="s">
        <v>475</v>
      </c>
      <c r="G31" s="68"/>
      <c r="H31" s="5" t="s">
        <v>739</v>
      </c>
      <c r="I31" s="15" t="s">
        <v>21</v>
      </c>
      <c r="M31" s="79" t="s">
        <v>680</v>
      </c>
      <c r="N31" s="79" t="s">
        <v>620</v>
      </c>
      <c r="O31" s="104" t="s">
        <v>488</v>
      </c>
      <c r="P31" s="104" t="s">
        <v>740</v>
      </c>
      <c r="R31" s="76" t="s">
        <v>741</v>
      </c>
    </row>
    <row r="32" spans="2:18" ht="14.25" customHeight="1" x14ac:dyDescent="0.7">
      <c r="B32" s="109" t="s">
        <v>639</v>
      </c>
      <c r="C32" s="110" t="s">
        <v>640</v>
      </c>
      <c r="D32" s="110" t="s">
        <v>699</v>
      </c>
      <c r="E32" s="110" t="s">
        <v>699</v>
      </c>
      <c r="F32" s="110" t="s">
        <v>699</v>
      </c>
      <c r="G32" s="68"/>
      <c r="H32" s="5" t="s">
        <v>742</v>
      </c>
      <c r="I32" s="6" t="s">
        <v>4</v>
      </c>
      <c r="M32" s="79" t="s">
        <v>684</v>
      </c>
      <c r="N32" s="79" t="s">
        <v>743</v>
      </c>
      <c r="O32" s="111" t="s">
        <v>744</v>
      </c>
      <c r="P32" s="111" t="s">
        <v>447</v>
      </c>
      <c r="R32" s="76" t="s">
        <v>745</v>
      </c>
    </row>
    <row r="33" spans="2:21" ht="14.25" customHeight="1" x14ac:dyDescent="0.7">
      <c r="B33" s="109" t="s">
        <v>645</v>
      </c>
      <c r="C33" s="112" t="s">
        <v>434</v>
      </c>
      <c r="D33" s="112" t="s">
        <v>517</v>
      </c>
      <c r="E33" s="112" t="s">
        <v>517</v>
      </c>
      <c r="F33" s="112" t="s">
        <v>517</v>
      </c>
      <c r="G33" s="68"/>
      <c r="H33" s="17" t="s">
        <v>39</v>
      </c>
      <c r="I33" s="6" t="s">
        <v>4</v>
      </c>
      <c r="M33" s="79" t="s">
        <v>688</v>
      </c>
      <c r="N33" s="79" t="s">
        <v>746</v>
      </c>
      <c r="O33" s="111" t="s">
        <v>446</v>
      </c>
      <c r="P33" s="111" t="s">
        <v>447</v>
      </c>
    </row>
    <row r="34" spans="2:21" ht="14.25" customHeight="1" x14ac:dyDescent="0.7">
      <c r="B34" s="113" t="s">
        <v>648</v>
      </c>
      <c r="C34" s="112" t="s">
        <v>649</v>
      </c>
      <c r="D34" s="112" t="s">
        <v>517</v>
      </c>
      <c r="E34" s="112" t="s">
        <v>517</v>
      </c>
      <c r="F34" s="112" t="s">
        <v>517</v>
      </c>
      <c r="G34" s="68"/>
      <c r="H34" s="17" t="s">
        <v>42</v>
      </c>
      <c r="I34" s="6" t="s">
        <v>4</v>
      </c>
      <c r="M34" s="79" t="s">
        <v>692</v>
      </c>
      <c r="N34" s="88" t="s">
        <v>630</v>
      </c>
      <c r="O34" s="111" t="s">
        <v>747</v>
      </c>
      <c r="P34" s="111" t="s">
        <v>447</v>
      </c>
    </row>
    <row r="35" spans="2:21" ht="14.25" customHeight="1" x14ac:dyDescent="0.3">
      <c r="B35" s="114" t="s">
        <v>653</v>
      </c>
      <c r="C35" s="112" t="s">
        <v>654</v>
      </c>
      <c r="D35" s="112" t="s">
        <v>517</v>
      </c>
      <c r="E35" s="112" t="s">
        <v>517</v>
      </c>
      <c r="F35" s="112" t="s">
        <v>517</v>
      </c>
      <c r="G35" s="68"/>
      <c r="H35" s="17" t="s">
        <v>45</v>
      </c>
      <c r="I35" s="6" t="s">
        <v>4</v>
      </c>
      <c r="M35" s="79" t="s">
        <v>694</v>
      </c>
      <c r="N35" s="88" t="s">
        <v>634</v>
      </c>
      <c r="O35" s="68"/>
      <c r="P35" s="68"/>
      <c r="U35" s="75"/>
    </row>
    <row r="36" spans="2:21" ht="14.25" customHeight="1" x14ac:dyDescent="0.3">
      <c r="B36" s="114" t="s">
        <v>657</v>
      </c>
      <c r="C36" s="112" t="s">
        <v>658</v>
      </c>
      <c r="D36" s="112" t="s">
        <v>517</v>
      </c>
      <c r="E36" s="112" t="s">
        <v>517</v>
      </c>
      <c r="F36" s="112" t="s">
        <v>517</v>
      </c>
      <c r="G36" s="68"/>
      <c r="H36" s="17" t="s">
        <v>48</v>
      </c>
      <c r="I36" s="15" t="s">
        <v>52</v>
      </c>
      <c r="M36" s="79" t="s">
        <v>698</v>
      </c>
      <c r="N36" s="88" t="s">
        <v>637</v>
      </c>
      <c r="O36" s="68"/>
      <c r="P36" s="68"/>
      <c r="U36" s="83"/>
    </row>
    <row r="37" spans="2:21" ht="14.25" customHeight="1" x14ac:dyDescent="0.3">
      <c r="B37" s="114" t="s">
        <v>627</v>
      </c>
      <c r="C37" s="112" t="s">
        <v>628</v>
      </c>
      <c r="D37" s="112" t="s">
        <v>697</v>
      </c>
      <c r="E37" s="112" t="s">
        <v>697</v>
      </c>
      <c r="F37" s="112" t="s">
        <v>697</v>
      </c>
      <c r="G37" s="68"/>
      <c r="H37" s="17" t="s">
        <v>51</v>
      </c>
      <c r="I37" s="15" t="s">
        <v>52</v>
      </c>
      <c r="M37" s="79" t="s">
        <v>642</v>
      </c>
      <c r="N37" s="88" t="s">
        <v>643</v>
      </c>
      <c r="O37" s="68"/>
      <c r="P37" s="68"/>
    </row>
    <row r="38" spans="2:21" ht="14.25" customHeight="1" x14ac:dyDescent="0.3">
      <c r="B38" s="114" t="s">
        <v>624</v>
      </c>
      <c r="C38" s="112" t="s">
        <v>748</v>
      </c>
      <c r="D38" s="112" t="s">
        <v>697</v>
      </c>
      <c r="E38" s="112" t="s">
        <v>697</v>
      </c>
      <c r="F38" s="112" t="s">
        <v>697</v>
      </c>
      <c r="G38" s="68"/>
      <c r="H38" s="17" t="s">
        <v>55</v>
      </c>
      <c r="I38" s="6" t="s">
        <v>4</v>
      </c>
      <c r="M38" s="85" t="s">
        <v>467</v>
      </c>
      <c r="N38" s="79" t="s">
        <v>647</v>
      </c>
      <c r="O38" s="68"/>
      <c r="P38" s="68"/>
    </row>
    <row r="39" spans="2:21" ht="14.25" customHeight="1" x14ac:dyDescent="0.3">
      <c r="B39" s="114" t="s">
        <v>632</v>
      </c>
      <c r="C39" s="112" t="s">
        <v>749</v>
      </c>
      <c r="D39" s="112" t="s">
        <v>699</v>
      </c>
      <c r="E39" s="112" t="s">
        <v>699</v>
      </c>
      <c r="F39" s="112" t="s">
        <v>699</v>
      </c>
      <c r="G39" s="68"/>
      <c r="H39" s="17" t="s">
        <v>58</v>
      </c>
      <c r="I39" s="6" t="s">
        <v>4</v>
      </c>
      <c r="M39" s="88" t="s">
        <v>650</v>
      </c>
      <c r="N39" s="88" t="s">
        <v>651</v>
      </c>
      <c r="O39" s="68"/>
      <c r="P39" s="68"/>
      <c r="U39" s="81"/>
    </row>
    <row r="40" spans="2:21" ht="14.25" customHeight="1" x14ac:dyDescent="0.3">
      <c r="B40" s="114" t="s">
        <v>635</v>
      </c>
      <c r="C40" s="112" t="s">
        <v>636</v>
      </c>
      <c r="D40" s="112" t="s">
        <v>702</v>
      </c>
      <c r="E40" s="112" t="s">
        <v>702</v>
      </c>
      <c r="F40" s="112" t="s">
        <v>702</v>
      </c>
      <c r="G40" s="68"/>
      <c r="H40" s="17" t="s">
        <v>61</v>
      </c>
      <c r="I40" s="6" t="s">
        <v>4</v>
      </c>
      <c r="M40" s="89" t="s">
        <v>655</v>
      </c>
      <c r="N40" s="88" t="s">
        <v>656</v>
      </c>
      <c r="O40" s="68"/>
      <c r="P40" s="68"/>
      <c r="U40" s="81"/>
    </row>
    <row r="41" spans="2:21" ht="14.25" customHeight="1" x14ac:dyDescent="0.3">
      <c r="B41" s="115" t="s">
        <v>750</v>
      </c>
      <c r="C41" s="116" t="s">
        <v>751</v>
      </c>
      <c r="D41" s="112" t="s">
        <v>699</v>
      </c>
      <c r="E41" s="112" t="s">
        <v>699</v>
      </c>
      <c r="F41" s="112" t="s">
        <v>699</v>
      </c>
      <c r="G41" s="68"/>
      <c r="H41" s="17" t="s">
        <v>64</v>
      </c>
      <c r="I41" s="6" t="s">
        <v>4</v>
      </c>
      <c r="M41" s="88" t="s">
        <v>544</v>
      </c>
      <c r="N41" s="79"/>
      <c r="O41" s="68"/>
      <c r="P41" s="68"/>
    </row>
    <row r="42" spans="2:21" ht="14.25" customHeight="1" x14ac:dyDescent="0.3">
      <c r="B42" s="117" t="s">
        <v>752</v>
      </c>
      <c r="C42" s="112" t="s">
        <v>753</v>
      </c>
      <c r="D42" s="112" t="s">
        <v>702</v>
      </c>
      <c r="E42" s="112" t="s">
        <v>702</v>
      </c>
      <c r="F42" s="112" t="s">
        <v>702</v>
      </c>
      <c r="G42" s="68"/>
      <c r="H42" s="17" t="s">
        <v>67</v>
      </c>
      <c r="I42" s="15" t="s">
        <v>21</v>
      </c>
      <c r="J42" s="76">
        <v>399</v>
      </c>
      <c r="M42" s="88" t="s">
        <v>554</v>
      </c>
      <c r="N42" s="79"/>
      <c r="O42" s="68"/>
      <c r="P42" s="68"/>
      <c r="U42" s="81"/>
    </row>
    <row r="43" spans="2:21" ht="14.25" customHeight="1" x14ac:dyDescent="0.3">
      <c r="B43" s="114" t="s">
        <v>754</v>
      </c>
      <c r="C43" s="118"/>
      <c r="D43" s="118"/>
      <c r="E43" s="118"/>
      <c r="G43" s="68"/>
      <c r="H43" s="17" t="s">
        <v>646</v>
      </c>
      <c r="I43" s="15" t="s">
        <v>21</v>
      </c>
      <c r="J43" s="76">
        <v>399</v>
      </c>
      <c r="M43" s="79"/>
      <c r="N43" s="79"/>
      <c r="O43" s="68"/>
      <c r="P43" s="68"/>
      <c r="U43" s="81"/>
    </row>
    <row r="44" spans="2:21" ht="15" customHeight="1" x14ac:dyDescent="0.3">
      <c r="G44" s="68"/>
      <c r="H44" s="17" t="s">
        <v>70</v>
      </c>
      <c r="I44" s="6" t="s">
        <v>4</v>
      </c>
      <c r="O44" s="68"/>
      <c r="P44" s="68"/>
      <c r="U44" s="81"/>
    </row>
    <row r="45" spans="2:21" ht="15" customHeight="1" x14ac:dyDescent="0.3">
      <c r="G45" s="68"/>
      <c r="H45" s="17" t="s">
        <v>755</v>
      </c>
      <c r="I45" s="6" t="s">
        <v>4</v>
      </c>
      <c r="O45" s="68"/>
      <c r="P45" s="68"/>
      <c r="U45" s="81"/>
    </row>
    <row r="46" spans="2:21" ht="14.25" customHeight="1" x14ac:dyDescent="0.3">
      <c r="G46" s="68"/>
      <c r="H46" s="119" t="s">
        <v>756</v>
      </c>
      <c r="I46" s="6" t="s">
        <v>4</v>
      </c>
      <c r="J46" s="120"/>
      <c r="O46" s="68"/>
      <c r="P46" s="68"/>
    </row>
    <row r="47" spans="2:21" ht="14.25" customHeight="1" x14ac:dyDescent="0.3">
      <c r="G47" s="68"/>
      <c r="H47" s="17" t="s">
        <v>757</v>
      </c>
      <c r="I47" s="15" t="s">
        <v>52</v>
      </c>
      <c r="O47" s="68"/>
      <c r="P47" s="68"/>
      <c r="U47" s="90"/>
    </row>
    <row r="48" spans="2:21" ht="14.25" customHeight="1" x14ac:dyDescent="0.3">
      <c r="H48" s="17" t="s">
        <v>758</v>
      </c>
      <c r="I48" s="76" t="s">
        <v>25</v>
      </c>
      <c r="O48" s="68"/>
      <c r="P48" s="68"/>
      <c r="U48" s="90"/>
    </row>
    <row r="49" spans="8:21" ht="14.25" customHeight="1" x14ac:dyDescent="0.3">
      <c r="H49" s="119" t="s">
        <v>759</v>
      </c>
      <c r="I49" s="15" t="s">
        <v>52</v>
      </c>
      <c r="O49" s="68"/>
      <c r="P49" s="68"/>
      <c r="U49" s="90"/>
    </row>
    <row r="50" spans="8:21" ht="14.25" customHeight="1" x14ac:dyDescent="0.3">
      <c r="H50" s="17" t="s">
        <v>760</v>
      </c>
      <c r="I50" s="6" t="s">
        <v>4</v>
      </c>
      <c r="O50" s="68"/>
      <c r="P50" s="68"/>
      <c r="U50" s="90"/>
    </row>
    <row r="51" spans="8:21" ht="14.25" customHeight="1" x14ac:dyDescent="0.3">
      <c r="H51" s="17" t="s">
        <v>79</v>
      </c>
      <c r="I51" s="6" t="s">
        <v>4</v>
      </c>
      <c r="O51" s="68"/>
      <c r="P51" s="68"/>
      <c r="U51" s="83"/>
    </row>
    <row r="52" spans="8:21" ht="14.25" customHeight="1" x14ac:dyDescent="0.3">
      <c r="H52" s="17" t="s">
        <v>661</v>
      </c>
      <c r="I52" s="6" t="s">
        <v>4</v>
      </c>
      <c r="O52" s="68"/>
      <c r="P52" s="68"/>
      <c r="U52" s="83"/>
    </row>
    <row r="53" spans="8:21" ht="14.25" customHeight="1" x14ac:dyDescent="0.3">
      <c r="H53" s="17" t="s">
        <v>83</v>
      </c>
      <c r="I53" s="6" t="s">
        <v>4</v>
      </c>
      <c r="O53" s="68"/>
      <c r="P53" s="68"/>
      <c r="U53" s="83"/>
    </row>
    <row r="54" spans="8:21" ht="14.25" customHeight="1" x14ac:dyDescent="0.3">
      <c r="H54" s="17" t="s">
        <v>86</v>
      </c>
      <c r="I54" s="6" t="s">
        <v>4</v>
      </c>
      <c r="O54" s="68"/>
      <c r="P54" s="68"/>
      <c r="U54" s="90"/>
    </row>
    <row r="55" spans="8:21" ht="14.25" customHeight="1" x14ac:dyDescent="0.3">
      <c r="H55" s="17" t="s">
        <v>761</v>
      </c>
      <c r="I55" s="6" t="s">
        <v>4</v>
      </c>
      <c r="O55" s="68"/>
      <c r="P55" s="68"/>
      <c r="U55" s="83"/>
    </row>
    <row r="56" spans="8:21" ht="14.25" customHeight="1" x14ac:dyDescent="0.3">
      <c r="H56" s="17" t="s">
        <v>762</v>
      </c>
      <c r="I56" s="6" t="s">
        <v>4</v>
      </c>
      <c r="O56" s="68"/>
      <c r="P56" s="68"/>
      <c r="U56" s="83"/>
    </row>
    <row r="57" spans="8:21" ht="14.25" customHeight="1" x14ac:dyDescent="0.3">
      <c r="H57" s="17" t="s">
        <v>763</v>
      </c>
      <c r="I57" s="6" t="s">
        <v>4</v>
      </c>
      <c r="O57" s="68"/>
      <c r="P57" s="68"/>
      <c r="U57" s="90"/>
    </row>
    <row r="58" spans="8:21" ht="14.25" customHeight="1" x14ac:dyDescent="0.3">
      <c r="H58" s="76" t="s">
        <v>764</v>
      </c>
      <c r="I58" s="6" t="s">
        <v>4</v>
      </c>
      <c r="O58" s="68"/>
      <c r="P58" s="68"/>
      <c r="U58" s="83"/>
    </row>
    <row r="59" spans="8:21" ht="14.25" customHeight="1" x14ac:dyDescent="0.3">
      <c r="H59" s="76" t="s">
        <v>765</v>
      </c>
      <c r="I59" s="6" t="s">
        <v>4</v>
      </c>
      <c r="O59" s="68"/>
      <c r="P59" s="68"/>
    </row>
    <row r="60" spans="8:21" ht="14.25" customHeight="1" x14ac:dyDescent="0.3">
      <c r="H60" s="76" t="s">
        <v>766</v>
      </c>
      <c r="I60" s="6" t="s">
        <v>4</v>
      </c>
      <c r="J60" s="76">
        <v>399</v>
      </c>
      <c r="O60" s="68"/>
      <c r="P60" s="68"/>
    </row>
    <row r="61" spans="8:21" ht="14.25" customHeight="1" x14ac:dyDescent="0.3">
      <c r="H61" s="76" t="s">
        <v>767</v>
      </c>
      <c r="I61" s="6" t="s">
        <v>4</v>
      </c>
      <c r="J61" s="76">
        <v>399</v>
      </c>
      <c r="O61" s="68"/>
      <c r="P61" s="68"/>
    </row>
    <row r="62" spans="8:21" ht="14.25" customHeight="1" x14ac:dyDescent="0.3">
      <c r="H62" s="76" t="s">
        <v>768</v>
      </c>
      <c r="I62" s="6" t="s">
        <v>4</v>
      </c>
      <c r="O62" s="68"/>
      <c r="P62" s="68"/>
    </row>
    <row r="63" spans="8:21" ht="14.25" customHeight="1" x14ac:dyDescent="0.3">
      <c r="H63" s="76" t="s">
        <v>769</v>
      </c>
      <c r="I63" s="6" t="s">
        <v>4</v>
      </c>
      <c r="O63" s="68"/>
      <c r="P63" s="68"/>
    </row>
    <row r="64" spans="8:21" ht="14.25" customHeight="1" x14ac:dyDescent="0.3">
      <c r="H64" s="76" t="s">
        <v>770</v>
      </c>
      <c r="I64" s="6" t="s">
        <v>4</v>
      </c>
      <c r="O64" s="68"/>
      <c r="P64" s="68"/>
    </row>
    <row r="65" spans="8:16" ht="14.25" customHeight="1" x14ac:dyDescent="0.3">
      <c r="H65" s="76" t="s">
        <v>667</v>
      </c>
      <c r="I65" s="6" t="s">
        <v>4</v>
      </c>
      <c r="O65" s="68"/>
      <c r="P65" s="68"/>
    </row>
    <row r="66" spans="8:16" ht="14.25" customHeight="1" x14ac:dyDescent="0.3">
      <c r="H66" s="76" t="s">
        <v>771</v>
      </c>
      <c r="O66" s="68"/>
      <c r="P66" s="68"/>
    </row>
    <row r="67" spans="8:16" ht="14.25" customHeight="1" x14ac:dyDescent="0.3">
      <c r="O67" s="68"/>
      <c r="P67" s="68"/>
    </row>
    <row r="68" spans="8:16" ht="14.25" customHeight="1" x14ac:dyDescent="0.3">
      <c r="H68" s="6"/>
      <c r="O68" s="68"/>
      <c r="P68" s="68"/>
    </row>
    <row r="69" spans="8:16" ht="14.25" customHeight="1" x14ac:dyDescent="0.3">
      <c r="H69" s="6"/>
      <c r="O69" s="68"/>
      <c r="P69" s="68"/>
    </row>
    <row r="70" spans="8:16" ht="14.25" customHeight="1" x14ac:dyDescent="0.3">
      <c r="H70" s="6"/>
      <c r="O70" s="68"/>
      <c r="P70" s="68"/>
    </row>
    <row r="71" spans="8:16" ht="14.25" customHeight="1" x14ac:dyDescent="0.3">
      <c r="H71" s="15"/>
      <c r="O71" s="68"/>
      <c r="P71" s="68"/>
    </row>
    <row r="72" spans="8:16" ht="14.25" customHeight="1" x14ac:dyDescent="0.3">
      <c r="H72" s="15"/>
      <c r="O72" s="68"/>
      <c r="P72" s="68"/>
    </row>
    <row r="73" spans="8:16" ht="14.25" customHeight="1" x14ac:dyDescent="0.3">
      <c r="H73" s="6"/>
      <c r="O73" s="68"/>
      <c r="P73" s="68"/>
    </row>
    <row r="74" spans="8:16" ht="14.25" customHeight="1" x14ac:dyDescent="0.3">
      <c r="H74" s="6"/>
      <c r="O74" s="68"/>
      <c r="P74" s="68"/>
    </row>
    <row r="75" spans="8:16" ht="14.25" customHeight="1" x14ac:dyDescent="0.3">
      <c r="H75" s="15"/>
      <c r="O75" s="68"/>
      <c r="P75" s="68"/>
    </row>
    <row r="76" spans="8:16" ht="14.25" customHeight="1" x14ac:dyDescent="0.3">
      <c r="H76" s="15"/>
      <c r="O76" s="68"/>
      <c r="P76" s="68"/>
    </row>
    <row r="77" spans="8:16" ht="14.25" customHeight="1" x14ac:dyDescent="0.3">
      <c r="H77" s="6"/>
      <c r="O77" s="68"/>
      <c r="P77" s="68"/>
    </row>
    <row r="78" spans="8:16" ht="14.25" customHeight="1" x14ac:dyDescent="0.3">
      <c r="H78" s="6"/>
      <c r="O78" s="68"/>
      <c r="P78" s="68"/>
    </row>
    <row r="79" spans="8:16" ht="14.25" customHeight="1" x14ac:dyDescent="0.3">
      <c r="H79" s="6"/>
      <c r="O79" s="68"/>
      <c r="P79" s="68"/>
    </row>
    <row r="80" spans="8:16" ht="14.25" customHeight="1" x14ac:dyDescent="0.3">
      <c r="H80" s="15"/>
      <c r="O80" s="68"/>
      <c r="P80" s="68"/>
    </row>
    <row r="81" spans="8:16" ht="14.25" customHeight="1" x14ac:dyDescent="0.3">
      <c r="H81" s="15"/>
      <c r="O81" s="68"/>
      <c r="P81" s="68"/>
    </row>
    <row r="82" spans="8:16" ht="14.25" customHeight="1" x14ac:dyDescent="0.3">
      <c r="H82" s="6"/>
      <c r="O82" s="68"/>
      <c r="P82" s="68"/>
    </row>
    <row r="83" spans="8:16" ht="14.25" customHeight="1" x14ac:dyDescent="0.3">
      <c r="H83" s="6"/>
      <c r="O83" s="68"/>
      <c r="P83" s="68"/>
    </row>
    <row r="84" spans="8:16" ht="14.25" customHeight="1" x14ac:dyDescent="0.3">
      <c r="H84" s="6"/>
      <c r="O84" s="68"/>
      <c r="P84" s="68"/>
    </row>
    <row r="85" spans="8:16" ht="14.25" customHeight="1" x14ac:dyDescent="0.3">
      <c r="H85" s="6"/>
      <c r="O85" s="68"/>
      <c r="P85" s="68"/>
    </row>
    <row r="86" spans="8:16" ht="14.25" customHeight="1" x14ac:dyDescent="0.3">
      <c r="H86" s="15"/>
      <c r="O86" s="68"/>
      <c r="P86" s="68"/>
    </row>
    <row r="87" spans="8:16" ht="14.25" customHeight="1" x14ac:dyDescent="0.3">
      <c r="H87" s="15"/>
      <c r="O87" s="68"/>
      <c r="P87" s="68"/>
    </row>
    <row r="88" spans="8:16" ht="14.25" customHeight="1" x14ac:dyDescent="0.3">
      <c r="H88" s="15"/>
      <c r="O88" s="68"/>
      <c r="P88" s="68"/>
    </row>
    <row r="89" spans="8:16" ht="14.25" customHeight="1" x14ac:dyDescent="0.3">
      <c r="H89" s="6"/>
      <c r="O89" s="68"/>
      <c r="P89" s="68"/>
    </row>
    <row r="90" spans="8:16" ht="14.25" customHeight="1" x14ac:dyDescent="0.3">
      <c r="H90" s="15"/>
      <c r="O90" s="68"/>
      <c r="P90" s="68"/>
    </row>
    <row r="91" spans="8:16" ht="14.25" customHeight="1" x14ac:dyDescent="0.3">
      <c r="H91" s="6"/>
      <c r="O91" s="68"/>
      <c r="P91" s="68"/>
    </row>
    <row r="92" spans="8:16" ht="14.25" customHeight="1" x14ac:dyDescent="0.3">
      <c r="H92" s="6"/>
      <c r="O92" s="68"/>
      <c r="P92" s="68"/>
    </row>
    <row r="93" spans="8:16" ht="14.25" customHeight="1" x14ac:dyDescent="0.3">
      <c r="H93" s="6"/>
      <c r="O93" s="68"/>
      <c r="P93" s="68"/>
    </row>
    <row r="94" spans="8:16" ht="14.25" customHeight="1" x14ac:dyDescent="0.3">
      <c r="H94" s="6"/>
      <c r="O94" s="68"/>
      <c r="P94" s="68"/>
    </row>
    <row r="95" spans="8:16" ht="14.25" customHeight="1" x14ac:dyDescent="0.3">
      <c r="H95" s="6"/>
      <c r="O95" s="68"/>
      <c r="P95" s="68"/>
    </row>
    <row r="96" spans="8:16" ht="14.25" customHeight="1" x14ac:dyDescent="0.3">
      <c r="O96" s="68"/>
      <c r="P96" s="68"/>
    </row>
    <row r="97" spans="15:16" ht="14.25" customHeight="1" x14ac:dyDescent="0.3">
      <c r="O97" s="68"/>
      <c r="P97" s="68"/>
    </row>
    <row r="98" spans="15:16" ht="14.25" customHeight="1" x14ac:dyDescent="0.3">
      <c r="O98" s="68"/>
      <c r="P98" s="68"/>
    </row>
    <row r="99" spans="15:16" ht="14.25" customHeight="1" x14ac:dyDescent="0.3">
      <c r="O99" s="68"/>
      <c r="P99" s="68"/>
    </row>
    <row r="100" spans="15:16" ht="14.25" customHeight="1" x14ac:dyDescent="0.3">
      <c r="O100" s="68"/>
      <c r="P100" s="68"/>
    </row>
    <row r="101" spans="15:16" ht="14.25" customHeight="1" x14ac:dyDescent="0.3">
      <c r="O101" s="68"/>
      <c r="P101" s="68"/>
    </row>
    <row r="102" spans="15:16" ht="14.25" customHeight="1" x14ac:dyDescent="0.3">
      <c r="O102" s="68"/>
      <c r="P102" s="68"/>
    </row>
    <row r="103" spans="15:16" ht="14.25" customHeight="1" x14ac:dyDescent="0.3">
      <c r="O103" s="68"/>
      <c r="P103" s="68"/>
    </row>
    <row r="104" spans="15:16" ht="14.25" customHeight="1" x14ac:dyDescent="0.3">
      <c r="O104" s="68"/>
      <c r="P104" s="68"/>
    </row>
    <row r="105" spans="15:16" ht="14.25" customHeight="1" x14ac:dyDescent="0.3">
      <c r="O105" s="68"/>
      <c r="P105" s="68"/>
    </row>
    <row r="106" spans="15:16" ht="14.25" customHeight="1" x14ac:dyDescent="0.3">
      <c r="O106" s="68"/>
      <c r="P106" s="68"/>
    </row>
    <row r="107" spans="15:16" ht="14.25" customHeight="1" x14ac:dyDescent="0.3">
      <c r="O107" s="68"/>
      <c r="P107" s="68"/>
    </row>
    <row r="108" spans="15:16" ht="14.25" customHeight="1" x14ac:dyDescent="0.3">
      <c r="O108" s="68"/>
      <c r="P108" s="68"/>
    </row>
    <row r="109" spans="15:16" ht="14.25" customHeight="1" x14ac:dyDescent="0.3">
      <c r="O109" s="68"/>
      <c r="P109" s="68"/>
    </row>
    <row r="110" spans="15:16" ht="14.25" customHeight="1" x14ac:dyDescent="0.3">
      <c r="O110" s="68"/>
      <c r="P110" s="68"/>
    </row>
    <row r="111" spans="15:16" ht="14.25" customHeight="1" x14ac:dyDescent="0.3">
      <c r="O111" s="68"/>
      <c r="P111" s="68"/>
    </row>
    <row r="112" spans="15:16" ht="14.25" customHeight="1" x14ac:dyDescent="0.3">
      <c r="O112" s="68"/>
      <c r="P112" s="68"/>
    </row>
    <row r="113" spans="15:16" ht="14.25" customHeight="1" x14ac:dyDescent="0.3">
      <c r="O113" s="68"/>
      <c r="P113" s="68"/>
    </row>
    <row r="114" spans="15:16" ht="14.25" customHeight="1" x14ac:dyDescent="0.3">
      <c r="O114" s="68"/>
      <c r="P114" s="68"/>
    </row>
    <row r="115" spans="15:16" ht="14.25" customHeight="1" x14ac:dyDescent="0.3">
      <c r="O115" s="68"/>
      <c r="P115" s="68"/>
    </row>
    <row r="116" spans="15:16" ht="14.25" customHeight="1" x14ac:dyDescent="0.3">
      <c r="O116" s="68"/>
      <c r="P116" s="68"/>
    </row>
    <row r="117" spans="15:16" ht="14.25" customHeight="1" x14ac:dyDescent="0.3">
      <c r="O117" s="68"/>
      <c r="P117" s="68"/>
    </row>
    <row r="118" spans="15:16" ht="14.25" customHeight="1" x14ac:dyDescent="0.3">
      <c r="O118" s="68"/>
      <c r="P118" s="68"/>
    </row>
    <row r="119" spans="15:16" ht="14.25" customHeight="1" x14ac:dyDescent="0.3">
      <c r="O119" s="68"/>
      <c r="P119" s="68"/>
    </row>
    <row r="120" spans="15:16" ht="14.25" customHeight="1" x14ac:dyDescent="0.3">
      <c r="O120" s="68"/>
      <c r="P120" s="68"/>
    </row>
    <row r="121" spans="15:16" ht="14.25" customHeight="1" x14ac:dyDescent="0.3">
      <c r="O121" s="68"/>
      <c r="P121" s="68"/>
    </row>
    <row r="122" spans="15:16" ht="14.25" customHeight="1" x14ac:dyDescent="0.3">
      <c r="O122" s="68"/>
      <c r="P122" s="68"/>
    </row>
    <row r="123" spans="15:16" ht="14.25" customHeight="1" x14ac:dyDescent="0.3">
      <c r="O123" s="68"/>
      <c r="P123" s="68"/>
    </row>
    <row r="124" spans="15:16" ht="14.25" customHeight="1" x14ac:dyDescent="0.3">
      <c r="O124" s="68"/>
      <c r="P124" s="68"/>
    </row>
    <row r="125" spans="15:16" ht="14.25" customHeight="1" x14ac:dyDescent="0.3">
      <c r="O125" s="68"/>
      <c r="P125" s="68"/>
    </row>
    <row r="126" spans="15:16" ht="14.25" customHeight="1" x14ac:dyDescent="0.3">
      <c r="O126" s="68"/>
      <c r="P126" s="68"/>
    </row>
    <row r="127" spans="15:16" ht="14.25" customHeight="1" x14ac:dyDescent="0.3">
      <c r="O127" s="68"/>
      <c r="P127" s="68"/>
    </row>
    <row r="128" spans="15:16" ht="14.25" customHeight="1" x14ac:dyDescent="0.3">
      <c r="O128" s="68"/>
      <c r="P128" s="68"/>
    </row>
    <row r="129" spans="15:16" ht="14.25" customHeight="1" x14ac:dyDescent="0.3">
      <c r="O129" s="68"/>
      <c r="P129" s="68"/>
    </row>
    <row r="130" spans="15:16" ht="14.25" customHeight="1" x14ac:dyDescent="0.3">
      <c r="O130" s="68"/>
      <c r="P130" s="68"/>
    </row>
    <row r="131" spans="15:16" ht="14.25" customHeight="1" x14ac:dyDescent="0.3">
      <c r="O131" s="68"/>
      <c r="P131" s="68"/>
    </row>
    <row r="132" spans="15:16" ht="14.25" customHeight="1" x14ac:dyDescent="0.3">
      <c r="O132" s="68"/>
      <c r="P132" s="68"/>
    </row>
    <row r="133" spans="15:16" ht="14.25" customHeight="1" x14ac:dyDescent="0.3">
      <c r="O133" s="68"/>
      <c r="P133" s="68"/>
    </row>
    <row r="134" spans="15:16" ht="14.25" customHeight="1" x14ac:dyDescent="0.3">
      <c r="O134" s="68"/>
      <c r="P134" s="68"/>
    </row>
    <row r="135" spans="15:16" ht="14.25" customHeight="1" x14ac:dyDescent="0.3">
      <c r="O135" s="68"/>
      <c r="P135" s="68"/>
    </row>
    <row r="136" spans="15:16" ht="14.25" customHeight="1" x14ac:dyDescent="0.3">
      <c r="O136" s="68"/>
      <c r="P136" s="68"/>
    </row>
    <row r="137" spans="15:16" ht="14.25" customHeight="1" x14ac:dyDescent="0.3">
      <c r="O137" s="68"/>
      <c r="P137" s="68"/>
    </row>
    <row r="138" spans="15:16" ht="14.25" customHeight="1" x14ac:dyDescent="0.3">
      <c r="O138" s="68"/>
      <c r="P138" s="68"/>
    </row>
    <row r="139" spans="15:16" ht="14.25" customHeight="1" x14ac:dyDescent="0.3">
      <c r="O139" s="68"/>
      <c r="P139" s="68"/>
    </row>
    <row r="140" spans="15:16" ht="14.25" customHeight="1" x14ac:dyDescent="0.3">
      <c r="O140" s="68"/>
      <c r="P140" s="68"/>
    </row>
    <row r="141" spans="15:16" ht="14.25" customHeight="1" x14ac:dyDescent="0.3">
      <c r="O141" s="68"/>
      <c r="P141" s="68"/>
    </row>
    <row r="142" spans="15:16" ht="14.25" customHeight="1" x14ac:dyDescent="0.3">
      <c r="O142" s="68"/>
      <c r="P142" s="68"/>
    </row>
    <row r="143" spans="15:16" ht="14.25" customHeight="1" x14ac:dyDescent="0.3">
      <c r="O143" s="68"/>
      <c r="P143" s="68"/>
    </row>
    <row r="144" spans="15:16" ht="14.25" customHeight="1" x14ac:dyDescent="0.3">
      <c r="O144" s="68"/>
      <c r="P144" s="68"/>
    </row>
    <row r="145" spans="15:16" ht="14.25" customHeight="1" x14ac:dyDescent="0.3">
      <c r="O145" s="68"/>
      <c r="P145" s="68"/>
    </row>
    <row r="146" spans="15:16" ht="14.25" customHeight="1" x14ac:dyDescent="0.3">
      <c r="O146" s="68"/>
      <c r="P146" s="68"/>
    </row>
    <row r="147" spans="15:16" ht="14.25" customHeight="1" x14ac:dyDescent="0.3">
      <c r="O147" s="68"/>
      <c r="P147" s="68"/>
    </row>
    <row r="148" spans="15:16" ht="14.25" customHeight="1" x14ac:dyDescent="0.3">
      <c r="O148" s="68"/>
      <c r="P148" s="68"/>
    </row>
    <row r="149" spans="15:16" ht="14.25" customHeight="1" x14ac:dyDescent="0.3">
      <c r="O149" s="68"/>
      <c r="P149" s="68"/>
    </row>
    <row r="150" spans="15:16" ht="14.25" customHeight="1" x14ac:dyDescent="0.3">
      <c r="O150" s="68"/>
      <c r="P150" s="68"/>
    </row>
    <row r="151" spans="15:16" ht="14.25" customHeight="1" x14ac:dyDescent="0.3">
      <c r="O151" s="68"/>
      <c r="P151" s="68"/>
    </row>
    <row r="152" spans="15:16" ht="14.25" customHeight="1" x14ac:dyDescent="0.3">
      <c r="O152" s="68"/>
      <c r="P152" s="68"/>
    </row>
    <row r="153" spans="15:16" ht="14.25" customHeight="1" x14ac:dyDescent="0.3">
      <c r="O153" s="68"/>
      <c r="P153" s="68"/>
    </row>
    <row r="154" spans="15:16" ht="14.25" customHeight="1" x14ac:dyDescent="0.3">
      <c r="O154" s="68"/>
      <c r="P154" s="68"/>
    </row>
    <row r="155" spans="15:16" ht="14.25" customHeight="1" x14ac:dyDescent="0.3">
      <c r="O155" s="68"/>
      <c r="P155" s="68"/>
    </row>
    <row r="156" spans="15:16" ht="14.25" customHeight="1" x14ac:dyDescent="0.3">
      <c r="O156" s="68"/>
      <c r="P156" s="68"/>
    </row>
    <row r="157" spans="15:16" ht="14.25" customHeight="1" x14ac:dyDescent="0.3">
      <c r="O157" s="68"/>
      <c r="P157" s="68"/>
    </row>
    <row r="158" spans="15:16" ht="14.25" customHeight="1" x14ac:dyDescent="0.3">
      <c r="O158" s="68"/>
      <c r="P158" s="68"/>
    </row>
    <row r="159" spans="15:16" ht="14.25" customHeight="1" x14ac:dyDescent="0.3">
      <c r="O159" s="68"/>
      <c r="P159" s="68"/>
    </row>
    <row r="160" spans="15:16" ht="14.25" customHeight="1" x14ac:dyDescent="0.3">
      <c r="O160" s="68"/>
      <c r="P160" s="68"/>
    </row>
    <row r="161" spans="15:16" ht="14.25" customHeight="1" x14ac:dyDescent="0.3">
      <c r="O161" s="68"/>
      <c r="P161" s="68"/>
    </row>
    <row r="162" spans="15:16" ht="14.25" customHeight="1" x14ac:dyDescent="0.3">
      <c r="O162" s="68"/>
      <c r="P162" s="68"/>
    </row>
    <row r="163" spans="15:16" ht="14.25" customHeight="1" x14ac:dyDescent="0.3">
      <c r="O163" s="68"/>
      <c r="P163" s="68"/>
    </row>
    <row r="164" spans="15:16" ht="14.25" customHeight="1" x14ac:dyDescent="0.3">
      <c r="O164" s="68"/>
      <c r="P164" s="68"/>
    </row>
    <row r="165" spans="15:16" ht="14.25" customHeight="1" x14ac:dyDescent="0.3">
      <c r="O165" s="68"/>
      <c r="P165" s="68"/>
    </row>
    <row r="166" spans="15:16" ht="14.25" customHeight="1" x14ac:dyDescent="0.3">
      <c r="O166" s="68"/>
      <c r="P166" s="68"/>
    </row>
    <row r="167" spans="15:16" ht="14.25" customHeight="1" x14ac:dyDescent="0.3">
      <c r="O167" s="68"/>
      <c r="P167" s="68"/>
    </row>
    <row r="168" spans="15:16" ht="14.25" customHeight="1" x14ac:dyDescent="0.3">
      <c r="O168" s="68"/>
      <c r="P168" s="68"/>
    </row>
    <row r="169" spans="15:16" ht="14.25" customHeight="1" x14ac:dyDescent="0.3">
      <c r="O169" s="68"/>
      <c r="P169" s="68"/>
    </row>
    <row r="170" spans="15:16" ht="14.25" customHeight="1" x14ac:dyDescent="0.3">
      <c r="O170" s="68"/>
      <c r="P170" s="68"/>
    </row>
    <row r="171" spans="15:16" ht="14.25" customHeight="1" x14ac:dyDescent="0.3">
      <c r="O171" s="68"/>
      <c r="P171" s="68"/>
    </row>
    <row r="172" spans="15:16" ht="14.25" customHeight="1" x14ac:dyDescent="0.3">
      <c r="O172" s="68"/>
      <c r="P172" s="68"/>
    </row>
    <row r="173" spans="15:16" ht="14.25" customHeight="1" x14ac:dyDescent="0.3">
      <c r="O173" s="68"/>
      <c r="P173" s="68"/>
    </row>
    <row r="174" spans="15:16" ht="14.25" customHeight="1" x14ac:dyDescent="0.3">
      <c r="O174" s="68"/>
      <c r="P174" s="68"/>
    </row>
    <row r="175" spans="15:16" ht="14.25" customHeight="1" x14ac:dyDescent="0.3">
      <c r="O175" s="68"/>
      <c r="P175" s="68"/>
    </row>
    <row r="176" spans="15:16" ht="14.25" customHeight="1" x14ac:dyDescent="0.3">
      <c r="O176" s="68"/>
      <c r="P176" s="68"/>
    </row>
    <row r="177" spans="15:16" ht="14.25" customHeight="1" x14ac:dyDescent="0.3">
      <c r="O177" s="68"/>
      <c r="P177" s="68"/>
    </row>
    <row r="178" spans="15:16" ht="14.25" customHeight="1" x14ac:dyDescent="0.3">
      <c r="O178" s="68"/>
      <c r="P178" s="68"/>
    </row>
    <row r="179" spans="15:16" ht="14.25" customHeight="1" x14ac:dyDescent="0.3">
      <c r="O179" s="68"/>
      <c r="P179" s="68"/>
    </row>
    <row r="180" spans="15:16" ht="14.25" customHeight="1" x14ac:dyDescent="0.3">
      <c r="O180" s="68"/>
      <c r="P180" s="68"/>
    </row>
    <row r="181" spans="15:16" ht="14.25" customHeight="1" x14ac:dyDescent="0.3">
      <c r="O181" s="68"/>
      <c r="P181" s="68"/>
    </row>
    <row r="182" spans="15:16" ht="14.25" customHeight="1" x14ac:dyDescent="0.3">
      <c r="O182" s="68"/>
      <c r="P182" s="68"/>
    </row>
    <row r="183" spans="15:16" ht="14.25" customHeight="1" x14ac:dyDescent="0.3">
      <c r="O183" s="68"/>
      <c r="P183" s="68"/>
    </row>
    <row r="184" spans="15:16" ht="14.25" customHeight="1" x14ac:dyDescent="0.3">
      <c r="O184" s="68"/>
      <c r="P184" s="68"/>
    </row>
    <row r="185" spans="15:16" ht="14.25" customHeight="1" x14ac:dyDescent="0.3">
      <c r="O185" s="68"/>
      <c r="P185" s="68"/>
    </row>
    <row r="186" spans="15:16" ht="14.25" customHeight="1" x14ac:dyDescent="0.3">
      <c r="O186" s="68"/>
      <c r="P186" s="68"/>
    </row>
    <row r="187" spans="15:16" ht="14.25" customHeight="1" x14ac:dyDescent="0.3">
      <c r="O187" s="68"/>
      <c r="P187" s="68"/>
    </row>
    <row r="188" spans="15:16" ht="14.25" customHeight="1" x14ac:dyDescent="0.3">
      <c r="O188" s="68"/>
      <c r="P188" s="68"/>
    </row>
    <row r="189" spans="15:16" ht="14.25" customHeight="1" x14ac:dyDescent="0.3">
      <c r="O189" s="68"/>
      <c r="P189" s="68"/>
    </row>
    <row r="190" spans="15:16" ht="14.25" customHeight="1" x14ac:dyDescent="0.3">
      <c r="O190" s="68"/>
      <c r="P190" s="68"/>
    </row>
    <row r="191" spans="15:16" ht="14.25" customHeight="1" x14ac:dyDescent="0.3">
      <c r="O191" s="68"/>
      <c r="P191" s="68"/>
    </row>
    <row r="192" spans="15:16" ht="14.25" customHeight="1" x14ac:dyDescent="0.3">
      <c r="O192" s="68"/>
      <c r="P192" s="68"/>
    </row>
    <row r="193" spans="15:16" ht="14.25" customHeight="1" x14ac:dyDescent="0.3">
      <c r="O193" s="68"/>
      <c r="P193" s="68"/>
    </row>
    <row r="194" spans="15:16" ht="14.25" customHeight="1" x14ac:dyDescent="0.3">
      <c r="O194" s="68"/>
      <c r="P194" s="68"/>
    </row>
    <row r="195" spans="15:16" ht="14.25" customHeight="1" x14ac:dyDescent="0.3">
      <c r="O195" s="68"/>
      <c r="P195" s="68"/>
    </row>
    <row r="196" spans="15:16" ht="14.25" customHeight="1" x14ac:dyDescent="0.3">
      <c r="O196" s="68"/>
      <c r="P196" s="68"/>
    </row>
    <row r="197" spans="15:16" ht="14.25" customHeight="1" x14ac:dyDescent="0.3">
      <c r="O197" s="68"/>
      <c r="P197" s="68"/>
    </row>
    <row r="198" spans="15:16" ht="14.25" customHeight="1" x14ac:dyDescent="0.3">
      <c r="O198" s="68"/>
      <c r="P198" s="68"/>
    </row>
    <row r="199" spans="15:16" ht="14.25" customHeight="1" x14ac:dyDescent="0.3">
      <c r="O199" s="68"/>
      <c r="P199" s="68"/>
    </row>
    <row r="200" spans="15:16" ht="14.25" customHeight="1" x14ac:dyDescent="0.3">
      <c r="O200" s="68"/>
      <c r="P200" s="68"/>
    </row>
    <row r="201" spans="15:16" ht="14.25" customHeight="1" x14ac:dyDescent="0.3">
      <c r="O201" s="68"/>
      <c r="P201" s="68"/>
    </row>
    <row r="202" spans="15:16" ht="14.25" customHeight="1" x14ac:dyDescent="0.3">
      <c r="O202" s="68"/>
      <c r="P202" s="68"/>
    </row>
    <row r="203" spans="15:16" ht="14.25" customHeight="1" x14ac:dyDescent="0.3">
      <c r="O203" s="68"/>
      <c r="P203" s="68"/>
    </row>
    <row r="204" spans="15:16" ht="14.25" customHeight="1" x14ac:dyDescent="0.3">
      <c r="O204" s="68"/>
      <c r="P204" s="68"/>
    </row>
    <row r="205" spans="15:16" ht="14.25" customHeight="1" x14ac:dyDescent="0.3">
      <c r="O205" s="68"/>
      <c r="P205" s="68"/>
    </row>
    <row r="206" spans="15:16" ht="14.25" customHeight="1" x14ac:dyDescent="0.3">
      <c r="O206" s="68"/>
      <c r="P206" s="68"/>
    </row>
    <row r="207" spans="15:16" ht="14.25" customHeight="1" x14ac:dyDescent="0.3">
      <c r="O207" s="68"/>
      <c r="P207" s="68"/>
    </row>
    <row r="208" spans="15:16" ht="14.25" customHeight="1" x14ac:dyDescent="0.3">
      <c r="O208" s="68"/>
      <c r="P208" s="68"/>
    </row>
    <row r="209" spans="15:16" ht="14.25" customHeight="1" x14ac:dyDescent="0.3">
      <c r="O209" s="68"/>
      <c r="P209" s="68"/>
    </row>
    <row r="210" spans="15:16" ht="14.25" customHeight="1" x14ac:dyDescent="0.3">
      <c r="O210" s="68"/>
      <c r="P210" s="68"/>
    </row>
    <row r="211" spans="15:16" ht="14.25" customHeight="1" x14ac:dyDescent="0.3">
      <c r="O211" s="68"/>
      <c r="P211" s="68"/>
    </row>
    <row r="212" spans="15:16" ht="14.25" customHeight="1" x14ac:dyDescent="0.3">
      <c r="O212" s="68"/>
      <c r="P212" s="68"/>
    </row>
    <row r="213" spans="15:16" ht="14.25" customHeight="1" x14ac:dyDescent="0.3">
      <c r="O213" s="68"/>
      <c r="P213" s="68"/>
    </row>
    <row r="214" spans="15:16" ht="14.25" customHeight="1" x14ac:dyDescent="0.3">
      <c r="O214" s="68"/>
      <c r="P214" s="68"/>
    </row>
    <row r="215" spans="15:16" ht="14.25" customHeight="1" x14ac:dyDescent="0.3">
      <c r="O215" s="68"/>
      <c r="P215" s="68"/>
    </row>
    <row r="216" spans="15:16" ht="14.25" customHeight="1" x14ac:dyDescent="0.3">
      <c r="O216" s="68"/>
      <c r="P216" s="68"/>
    </row>
    <row r="217" spans="15:16" ht="14.25" customHeight="1" x14ac:dyDescent="0.3">
      <c r="O217" s="68"/>
      <c r="P217" s="68"/>
    </row>
    <row r="218" spans="15:16" ht="14.25" customHeight="1" x14ac:dyDescent="0.3">
      <c r="O218" s="68"/>
      <c r="P218" s="68"/>
    </row>
    <row r="219" spans="15:16" ht="14.25" customHeight="1" x14ac:dyDescent="0.3">
      <c r="O219" s="68"/>
      <c r="P219" s="68"/>
    </row>
    <row r="220" spans="15:16" ht="14.25" customHeight="1" x14ac:dyDescent="0.3">
      <c r="O220" s="68"/>
      <c r="P220" s="68"/>
    </row>
    <row r="221" spans="15:16" ht="14.25" customHeight="1" x14ac:dyDescent="0.3">
      <c r="O221" s="68"/>
      <c r="P221" s="68"/>
    </row>
    <row r="222" spans="15:16" ht="14.25" customHeight="1" x14ac:dyDescent="0.3">
      <c r="O222" s="68"/>
      <c r="P222" s="68"/>
    </row>
    <row r="223" spans="15:16" ht="14.25" customHeight="1" x14ac:dyDescent="0.3">
      <c r="O223" s="68"/>
      <c r="P223" s="68"/>
    </row>
    <row r="224" spans="15:16" ht="14.25" customHeight="1" x14ac:dyDescent="0.3">
      <c r="O224" s="68"/>
      <c r="P224" s="68"/>
    </row>
    <row r="225" spans="15:16" ht="14.25" customHeight="1" x14ac:dyDescent="0.3">
      <c r="O225" s="68"/>
      <c r="P225" s="68"/>
    </row>
    <row r="226" spans="15:16" ht="14.25" customHeight="1" x14ac:dyDescent="0.3">
      <c r="O226" s="68"/>
      <c r="P226" s="68"/>
    </row>
    <row r="227" spans="15:16" ht="14.25" customHeight="1" x14ac:dyDescent="0.3">
      <c r="O227" s="68"/>
      <c r="P227" s="68"/>
    </row>
    <row r="228" spans="15:16" ht="14.25" customHeight="1" x14ac:dyDescent="0.3">
      <c r="O228" s="68"/>
      <c r="P228" s="68"/>
    </row>
    <row r="229" spans="15:16" ht="14.25" customHeight="1" x14ac:dyDescent="0.3">
      <c r="O229" s="68"/>
      <c r="P229" s="68"/>
    </row>
    <row r="230" spans="15:16" ht="14.25" customHeight="1" x14ac:dyDescent="0.3">
      <c r="O230" s="68"/>
      <c r="P230" s="68"/>
    </row>
    <row r="231" spans="15:16" ht="14.25" customHeight="1" x14ac:dyDescent="0.3">
      <c r="O231" s="68"/>
      <c r="P231" s="68"/>
    </row>
    <row r="232" spans="15:16" ht="14.25" customHeight="1" x14ac:dyDescent="0.3">
      <c r="O232" s="68"/>
      <c r="P232" s="68"/>
    </row>
    <row r="233" spans="15:16" ht="14.25" customHeight="1" x14ac:dyDescent="0.3">
      <c r="O233" s="68"/>
      <c r="P233" s="68"/>
    </row>
    <row r="234" spans="15:16" ht="14.25" customHeight="1" x14ac:dyDescent="0.3">
      <c r="O234" s="68"/>
      <c r="P234" s="68"/>
    </row>
    <row r="235" spans="15:16" ht="14.25" customHeight="1" x14ac:dyDescent="0.3">
      <c r="O235" s="68"/>
      <c r="P235" s="68"/>
    </row>
    <row r="236" spans="15:16" ht="14.25" customHeight="1" x14ac:dyDescent="0.3">
      <c r="O236" s="68"/>
      <c r="P236" s="68"/>
    </row>
    <row r="237" spans="15:16" ht="14.25" customHeight="1" x14ac:dyDescent="0.3">
      <c r="O237" s="68"/>
      <c r="P237" s="68"/>
    </row>
    <row r="238" spans="15:16" ht="14.25" customHeight="1" x14ac:dyDescent="0.3">
      <c r="O238" s="68"/>
      <c r="P238" s="68"/>
    </row>
    <row r="239" spans="15:16" ht="14.25" customHeight="1" x14ac:dyDescent="0.3">
      <c r="O239" s="68"/>
      <c r="P239" s="68"/>
    </row>
    <row r="240" spans="15:16" ht="14.25" customHeight="1" x14ac:dyDescent="0.3">
      <c r="O240" s="68"/>
      <c r="P240" s="68"/>
    </row>
    <row r="241" spans="15:16" ht="14.25" customHeight="1" x14ac:dyDescent="0.3">
      <c r="O241" s="68"/>
      <c r="P241" s="68"/>
    </row>
    <row r="242" spans="15:16" ht="14.25" customHeight="1" x14ac:dyDescent="0.3">
      <c r="O242" s="68"/>
      <c r="P242" s="68"/>
    </row>
    <row r="243" spans="15:16" ht="14.25" customHeight="1" x14ac:dyDescent="0.3">
      <c r="O243" s="68"/>
      <c r="P243" s="68"/>
    </row>
    <row r="244" spans="15:16" ht="14.25" customHeight="1" x14ac:dyDescent="0.3">
      <c r="O244" s="68"/>
      <c r="P244" s="68"/>
    </row>
    <row r="245" spans="15:16" ht="14.25" customHeight="1" x14ac:dyDescent="0.3">
      <c r="O245" s="68"/>
      <c r="P245" s="68"/>
    </row>
    <row r="246" spans="15:16" ht="14.25" customHeight="1" x14ac:dyDescent="0.3">
      <c r="O246" s="68"/>
      <c r="P246" s="68"/>
    </row>
    <row r="247" spans="15:16" ht="14.25" customHeight="1" x14ac:dyDescent="0.3">
      <c r="O247" s="68"/>
      <c r="P247" s="68"/>
    </row>
    <row r="248" spans="15:16" ht="14.25" customHeight="1" x14ac:dyDescent="0.3">
      <c r="O248" s="68"/>
      <c r="P248" s="68"/>
    </row>
    <row r="249" spans="15:16" ht="14.25" customHeight="1" x14ac:dyDescent="0.3">
      <c r="O249" s="68"/>
      <c r="P249" s="68"/>
    </row>
    <row r="250" spans="15:16" ht="14.25" customHeight="1" x14ac:dyDescent="0.3">
      <c r="O250" s="68"/>
      <c r="P250" s="68"/>
    </row>
    <row r="251" spans="15:16" ht="14.25" customHeight="1" x14ac:dyDescent="0.3">
      <c r="O251" s="68"/>
      <c r="P251" s="68"/>
    </row>
    <row r="252" spans="15:16" ht="14.25" customHeight="1" x14ac:dyDescent="0.3">
      <c r="O252" s="68"/>
      <c r="P252" s="68"/>
    </row>
    <row r="253" spans="15:16" ht="14.25" customHeight="1" x14ac:dyDescent="0.3">
      <c r="O253" s="68"/>
      <c r="P253" s="68"/>
    </row>
    <row r="254" spans="15:16" ht="14.25" customHeight="1" x14ac:dyDescent="0.3">
      <c r="O254" s="68"/>
      <c r="P254" s="68"/>
    </row>
    <row r="255" spans="15:16" ht="14.25" customHeight="1" x14ac:dyDescent="0.3">
      <c r="O255" s="68"/>
      <c r="P255" s="68"/>
    </row>
    <row r="256" spans="15:16" ht="14.25" customHeight="1" x14ac:dyDescent="0.3">
      <c r="O256" s="68"/>
      <c r="P256" s="68"/>
    </row>
    <row r="257" spans="15:16" ht="14.25" customHeight="1" x14ac:dyDescent="0.3">
      <c r="O257" s="68"/>
      <c r="P257" s="68"/>
    </row>
    <row r="258" spans="15:16" ht="14.25" customHeight="1" x14ac:dyDescent="0.3">
      <c r="O258" s="68"/>
      <c r="P258" s="68"/>
    </row>
    <row r="259" spans="15:16" ht="14.25" customHeight="1" x14ac:dyDescent="0.3">
      <c r="O259" s="68"/>
      <c r="P259" s="68"/>
    </row>
    <row r="260" spans="15:16" ht="14.25" customHeight="1" x14ac:dyDescent="0.3">
      <c r="O260" s="68"/>
      <c r="P260" s="68"/>
    </row>
    <row r="261" spans="15:16" ht="14.25" customHeight="1" x14ac:dyDescent="0.3">
      <c r="O261" s="68"/>
      <c r="P261" s="68"/>
    </row>
    <row r="262" spans="15:16" ht="14.25" customHeight="1" x14ac:dyDescent="0.3">
      <c r="O262" s="68"/>
      <c r="P262" s="68"/>
    </row>
    <row r="263" spans="15:16" ht="14.25" customHeight="1" x14ac:dyDescent="0.3">
      <c r="O263" s="68"/>
      <c r="P263" s="68"/>
    </row>
    <row r="264" spans="15:16" ht="14.25" customHeight="1" x14ac:dyDescent="0.3">
      <c r="O264" s="68"/>
      <c r="P264" s="68"/>
    </row>
    <row r="265" spans="15:16" ht="14.25" customHeight="1" x14ac:dyDescent="0.3">
      <c r="O265" s="68"/>
      <c r="P265" s="68"/>
    </row>
    <row r="266" spans="15:16" ht="14.25" customHeight="1" x14ac:dyDescent="0.3">
      <c r="O266" s="68"/>
      <c r="P266" s="68"/>
    </row>
    <row r="267" spans="15:16" ht="14.25" customHeight="1" x14ac:dyDescent="0.3">
      <c r="O267" s="68"/>
      <c r="P267" s="68"/>
    </row>
    <row r="268" spans="15:16" ht="14.25" customHeight="1" x14ac:dyDescent="0.3">
      <c r="O268" s="68"/>
      <c r="P268" s="68"/>
    </row>
    <row r="269" spans="15:16" ht="14.25" customHeight="1" x14ac:dyDescent="0.3">
      <c r="O269" s="68"/>
      <c r="P269" s="68"/>
    </row>
    <row r="270" spans="15:16" ht="14.25" customHeight="1" x14ac:dyDescent="0.3">
      <c r="O270" s="68"/>
      <c r="P270" s="68"/>
    </row>
    <row r="271" spans="15:16" ht="14.25" customHeight="1" x14ac:dyDescent="0.3">
      <c r="O271" s="68"/>
      <c r="P271" s="68"/>
    </row>
    <row r="272" spans="15:16" ht="14.25" customHeight="1" x14ac:dyDescent="0.3">
      <c r="O272" s="68"/>
      <c r="P272" s="68"/>
    </row>
    <row r="273" spans="15:16" ht="14.25" customHeight="1" x14ac:dyDescent="0.3">
      <c r="O273" s="68"/>
      <c r="P273" s="68"/>
    </row>
    <row r="274" spans="15:16" ht="14.25" customHeight="1" x14ac:dyDescent="0.3">
      <c r="O274" s="68"/>
      <c r="P274" s="68"/>
    </row>
    <row r="275" spans="15:16" ht="14.25" customHeight="1" x14ac:dyDescent="0.3">
      <c r="O275" s="68"/>
      <c r="P275" s="68"/>
    </row>
    <row r="276" spans="15:16" ht="14.25" customHeight="1" x14ac:dyDescent="0.3">
      <c r="O276" s="68"/>
      <c r="P276" s="68"/>
    </row>
    <row r="277" spans="15:16" ht="14.25" customHeight="1" x14ac:dyDescent="0.3">
      <c r="O277" s="68"/>
      <c r="P277" s="68"/>
    </row>
    <row r="278" spans="15:16" ht="14.25" customHeight="1" x14ac:dyDescent="0.3">
      <c r="O278" s="68"/>
      <c r="P278" s="68"/>
    </row>
    <row r="279" spans="15:16" ht="14.25" customHeight="1" x14ac:dyDescent="0.3">
      <c r="O279" s="68"/>
      <c r="P279" s="68"/>
    </row>
    <row r="280" spans="15:16" ht="14.25" customHeight="1" x14ac:dyDescent="0.3">
      <c r="O280" s="68"/>
      <c r="P280" s="68"/>
    </row>
    <row r="281" spans="15:16" ht="14.25" customHeight="1" x14ac:dyDescent="0.3">
      <c r="O281" s="68"/>
      <c r="P281" s="68"/>
    </row>
    <row r="282" spans="15:16" ht="14.25" customHeight="1" x14ac:dyDescent="0.3">
      <c r="O282" s="68"/>
      <c r="P282" s="68"/>
    </row>
    <row r="283" spans="15:16" ht="14.25" customHeight="1" x14ac:dyDescent="0.3">
      <c r="O283" s="68"/>
      <c r="P283" s="68"/>
    </row>
    <row r="284" spans="15:16" ht="14.25" customHeight="1" x14ac:dyDescent="0.3">
      <c r="O284" s="68"/>
      <c r="P284" s="68"/>
    </row>
    <row r="285" spans="15:16" ht="14.25" customHeight="1" x14ac:dyDescent="0.3">
      <c r="O285" s="68"/>
      <c r="P285" s="68"/>
    </row>
    <row r="286" spans="15:16" ht="14.25" customHeight="1" x14ac:dyDescent="0.3">
      <c r="O286" s="68"/>
      <c r="P286" s="68"/>
    </row>
    <row r="287" spans="15:16" ht="14.25" customHeight="1" x14ac:dyDescent="0.3">
      <c r="O287" s="68"/>
      <c r="P287" s="68"/>
    </row>
    <row r="288" spans="15:16" ht="14.25" customHeight="1" x14ac:dyDescent="0.3">
      <c r="O288" s="68"/>
      <c r="P288" s="68"/>
    </row>
    <row r="289" spans="15:16" ht="14.25" customHeight="1" x14ac:dyDescent="0.3">
      <c r="O289" s="68"/>
      <c r="P289" s="68"/>
    </row>
    <row r="290" spans="15:16" ht="14.25" customHeight="1" x14ac:dyDescent="0.3">
      <c r="O290" s="68"/>
      <c r="P290" s="68"/>
    </row>
    <row r="291" spans="15:16" ht="14.25" customHeight="1" x14ac:dyDescent="0.3">
      <c r="O291" s="68"/>
      <c r="P291" s="68"/>
    </row>
    <row r="292" spans="15:16" ht="14.25" customHeight="1" x14ac:dyDescent="0.3">
      <c r="O292" s="68"/>
      <c r="P292" s="68"/>
    </row>
    <row r="293" spans="15:16" ht="14.25" customHeight="1" x14ac:dyDescent="0.3">
      <c r="O293" s="68"/>
      <c r="P293" s="68"/>
    </row>
    <row r="294" spans="15:16" ht="14.25" customHeight="1" x14ac:dyDescent="0.3">
      <c r="O294" s="68"/>
      <c r="P294" s="68"/>
    </row>
    <row r="295" spans="15:16" ht="14.25" customHeight="1" x14ac:dyDescent="0.3">
      <c r="O295" s="68"/>
      <c r="P295" s="68"/>
    </row>
    <row r="296" spans="15:16" ht="14.25" customHeight="1" x14ac:dyDescent="0.3">
      <c r="O296" s="68"/>
      <c r="P296" s="68"/>
    </row>
    <row r="297" spans="15:16" ht="14.25" customHeight="1" x14ac:dyDescent="0.3">
      <c r="O297" s="68"/>
      <c r="P297" s="68"/>
    </row>
    <row r="298" spans="15:16" ht="14.25" customHeight="1" x14ac:dyDescent="0.3">
      <c r="O298" s="68"/>
      <c r="P298" s="68"/>
    </row>
    <row r="299" spans="15:16" ht="14.25" customHeight="1" x14ac:dyDescent="0.3">
      <c r="O299" s="68"/>
      <c r="P299" s="68"/>
    </row>
    <row r="300" spans="15:16" ht="14.25" customHeight="1" x14ac:dyDescent="0.3">
      <c r="O300" s="68"/>
      <c r="P300" s="68"/>
    </row>
    <row r="301" spans="15:16" ht="14.25" customHeight="1" x14ac:dyDescent="0.3">
      <c r="O301" s="68"/>
      <c r="P301" s="68"/>
    </row>
    <row r="302" spans="15:16" ht="14.25" customHeight="1" x14ac:dyDescent="0.3">
      <c r="O302" s="68"/>
      <c r="P302" s="68"/>
    </row>
    <row r="303" spans="15:16" ht="14.25" customHeight="1" x14ac:dyDescent="0.3">
      <c r="O303" s="68"/>
      <c r="P303" s="68"/>
    </row>
    <row r="304" spans="15:16" ht="14.25" customHeight="1" x14ac:dyDescent="0.3">
      <c r="O304" s="68"/>
      <c r="P304" s="68"/>
    </row>
    <row r="305" spans="15:16" ht="14.25" customHeight="1" x14ac:dyDescent="0.3">
      <c r="O305" s="68"/>
      <c r="P305" s="68"/>
    </row>
    <row r="306" spans="15:16" ht="14.25" customHeight="1" x14ac:dyDescent="0.3">
      <c r="O306" s="68"/>
      <c r="P306" s="68"/>
    </row>
    <row r="307" spans="15:16" ht="14.25" customHeight="1" x14ac:dyDescent="0.3">
      <c r="O307" s="68"/>
      <c r="P307" s="68"/>
    </row>
    <row r="308" spans="15:16" ht="14.25" customHeight="1" x14ac:dyDescent="0.3">
      <c r="O308" s="68"/>
      <c r="P308" s="68"/>
    </row>
    <row r="309" spans="15:16" ht="14.25" customHeight="1" x14ac:dyDescent="0.3">
      <c r="O309" s="68"/>
      <c r="P309" s="68"/>
    </row>
    <row r="310" spans="15:16" ht="14.25" customHeight="1" x14ac:dyDescent="0.3">
      <c r="O310" s="68"/>
      <c r="P310" s="68"/>
    </row>
    <row r="311" spans="15:16" ht="14.25" customHeight="1" x14ac:dyDescent="0.3">
      <c r="O311" s="68"/>
      <c r="P311" s="68"/>
    </row>
    <row r="312" spans="15:16" ht="14.25" customHeight="1" x14ac:dyDescent="0.3">
      <c r="O312" s="68"/>
      <c r="P312" s="68"/>
    </row>
    <row r="313" spans="15:16" ht="14.25" customHeight="1" x14ac:dyDescent="0.3">
      <c r="O313" s="68"/>
      <c r="P313" s="68"/>
    </row>
    <row r="314" spans="15:16" ht="14.25" customHeight="1" x14ac:dyDescent="0.3">
      <c r="O314" s="68"/>
      <c r="P314" s="68"/>
    </row>
    <row r="315" spans="15:16" ht="14.25" customHeight="1" x14ac:dyDescent="0.3">
      <c r="O315" s="68"/>
      <c r="P315" s="68"/>
    </row>
    <row r="316" spans="15:16" ht="14.25" customHeight="1" x14ac:dyDescent="0.3">
      <c r="O316" s="68"/>
      <c r="P316" s="68"/>
    </row>
    <row r="317" spans="15:16" ht="14.25" customHeight="1" x14ac:dyDescent="0.3">
      <c r="O317" s="68"/>
      <c r="P317" s="68"/>
    </row>
    <row r="318" spans="15:16" ht="14.25" customHeight="1" x14ac:dyDescent="0.3">
      <c r="O318" s="68"/>
      <c r="P318" s="68"/>
    </row>
    <row r="319" spans="15:16" ht="14.25" customHeight="1" x14ac:dyDescent="0.3">
      <c r="O319" s="68"/>
      <c r="P319" s="68"/>
    </row>
    <row r="320" spans="15:16" ht="14.25" customHeight="1" x14ac:dyDescent="0.3">
      <c r="O320" s="68"/>
      <c r="P320" s="68"/>
    </row>
    <row r="321" spans="15:16" ht="14.25" customHeight="1" x14ac:dyDescent="0.3">
      <c r="O321" s="68"/>
      <c r="P321" s="68"/>
    </row>
    <row r="322" spans="15:16" ht="14.25" customHeight="1" x14ac:dyDescent="0.3">
      <c r="O322" s="68"/>
      <c r="P322" s="68"/>
    </row>
    <row r="323" spans="15:16" ht="14.25" customHeight="1" x14ac:dyDescent="0.3">
      <c r="O323" s="68"/>
      <c r="P323" s="68"/>
    </row>
    <row r="324" spans="15:16" ht="14.25" customHeight="1" x14ac:dyDescent="0.3">
      <c r="O324" s="68"/>
      <c r="P324" s="68"/>
    </row>
    <row r="325" spans="15:16" ht="14.25" customHeight="1" x14ac:dyDescent="0.3">
      <c r="O325" s="68"/>
      <c r="P325" s="68"/>
    </row>
    <row r="326" spans="15:16" ht="14.25" customHeight="1" x14ac:dyDescent="0.3">
      <c r="O326" s="68"/>
      <c r="P326" s="68"/>
    </row>
    <row r="327" spans="15:16" ht="14.25" customHeight="1" x14ac:dyDescent="0.3">
      <c r="O327" s="68"/>
      <c r="P327" s="68"/>
    </row>
    <row r="328" spans="15:16" ht="14.25" customHeight="1" x14ac:dyDescent="0.3">
      <c r="O328" s="68"/>
      <c r="P328" s="68"/>
    </row>
    <row r="329" spans="15:16" ht="14.25" customHeight="1" x14ac:dyDescent="0.3">
      <c r="O329" s="68"/>
      <c r="P329" s="68"/>
    </row>
    <row r="330" spans="15:16" ht="14.25" customHeight="1" x14ac:dyDescent="0.3">
      <c r="O330" s="68"/>
      <c r="P330" s="68"/>
    </row>
    <row r="331" spans="15:16" ht="14.25" customHeight="1" x14ac:dyDescent="0.3">
      <c r="O331" s="68"/>
      <c r="P331" s="68"/>
    </row>
    <row r="332" spans="15:16" ht="14.25" customHeight="1" x14ac:dyDescent="0.3">
      <c r="O332" s="68"/>
      <c r="P332" s="68"/>
    </row>
    <row r="333" spans="15:16" ht="14.25" customHeight="1" x14ac:dyDescent="0.3">
      <c r="O333" s="68"/>
      <c r="P333" s="68"/>
    </row>
    <row r="334" spans="15:16" ht="14.25" customHeight="1" x14ac:dyDescent="0.3">
      <c r="O334" s="68"/>
      <c r="P334" s="68"/>
    </row>
    <row r="335" spans="15:16" ht="14.25" customHeight="1" x14ac:dyDescent="0.3">
      <c r="O335" s="68"/>
      <c r="P335" s="68"/>
    </row>
    <row r="336" spans="15:16" ht="14.25" customHeight="1" x14ac:dyDescent="0.3">
      <c r="O336" s="68"/>
      <c r="P336" s="68"/>
    </row>
    <row r="337" spans="15:16" ht="14.25" customHeight="1" x14ac:dyDescent="0.3">
      <c r="O337" s="68"/>
      <c r="P337" s="68"/>
    </row>
    <row r="338" spans="15:16" ht="14.25" customHeight="1" x14ac:dyDescent="0.3">
      <c r="O338" s="68"/>
      <c r="P338" s="68"/>
    </row>
    <row r="339" spans="15:16" ht="14.25" customHeight="1" x14ac:dyDescent="0.3">
      <c r="O339" s="68"/>
      <c r="P339" s="68"/>
    </row>
    <row r="340" spans="15:16" ht="14.25" customHeight="1" x14ac:dyDescent="0.3">
      <c r="O340" s="68"/>
      <c r="P340" s="68"/>
    </row>
    <row r="341" spans="15:16" ht="14.25" customHeight="1" x14ac:dyDescent="0.3">
      <c r="O341" s="68"/>
      <c r="P341" s="68"/>
    </row>
    <row r="342" spans="15:16" ht="14.25" customHeight="1" x14ac:dyDescent="0.3">
      <c r="O342" s="68"/>
      <c r="P342" s="68"/>
    </row>
    <row r="343" spans="15:16" ht="14.25" customHeight="1" x14ac:dyDescent="0.3">
      <c r="O343" s="68"/>
      <c r="P343" s="68"/>
    </row>
    <row r="344" spans="15:16" ht="14.25" customHeight="1" x14ac:dyDescent="0.3">
      <c r="O344" s="68"/>
      <c r="P344" s="68"/>
    </row>
    <row r="345" spans="15:16" ht="14.25" customHeight="1" x14ac:dyDescent="0.3">
      <c r="O345" s="68"/>
      <c r="P345" s="68"/>
    </row>
    <row r="346" spans="15:16" ht="14.25" customHeight="1" x14ac:dyDescent="0.3">
      <c r="O346" s="68"/>
      <c r="P346" s="68"/>
    </row>
    <row r="347" spans="15:16" ht="14.25" customHeight="1" x14ac:dyDescent="0.3">
      <c r="O347" s="68"/>
      <c r="P347" s="68"/>
    </row>
    <row r="348" spans="15:16" ht="14.25" customHeight="1" x14ac:dyDescent="0.3">
      <c r="O348" s="68"/>
      <c r="P348" s="68"/>
    </row>
    <row r="349" spans="15:16" ht="14.25" customHeight="1" x14ac:dyDescent="0.3">
      <c r="O349" s="68"/>
      <c r="P349" s="68"/>
    </row>
    <row r="350" spans="15:16" ht="14.25" customHeight="1" x14ac:dyDescent="0.3">
      <c r="O350" s="68"/>
      <c r="P350" s="68"/>
    </row>
    <row r="351" spans="15:16" ht="14.25" customHeight="1" x14ac:dyDescent="0.3">
      <c r="O351" s="68"/>
      <c r="P351" s="68"/>
    </row>
    <row r="352" spans="15:16" ht="14.25" customHeight="1" x14ac:dyDescent="0.3">
      <c r="O352" s="68"/>
      <c r="P352" s="68"/>
    </row>
    <row r="353" spans="15:16" ht="14.25" customHeight="1" x14ac:dyDescent="0.3">
      <c r="O353" s="68"/>
      <c r="P353" s="68"/>
    </row>
    <row r="354" spans="15:16" ht="14.25" customHeight="1" x14ac:dyDescent="0.3">
      <c r="O354" s="68"/>
      <c r="P354" s="68"/>
    </row>
    <row r="355" spans="15:16" ht="14.25" customHeight="1" x14ac:dyDescent="0.3">
      <c r="O355" s="68"/>
      <c r="P355" s="68"/>
    </row>
    <row r="356" spans="15:16" ht="14.25" customHeight="1" x14ac:dyDescent="0.3">
      <c r="O356" s="68"/>
      <c r="P356" s="68"/>
    </row>
    <row r="357" spans="15:16" ht="14.25" customHeight="1" x14ac:dyDescent="0.3">
      <c r="O357" s="68"/>
      <c r="P357" s="68"/>
    </row>
    <row r="358" spans="15:16" ht="14.25" customHeight="1" x14ac:dyDescent="0.3">
      <c r="O358" s="68"/>
      <c r="P358" s="68"/>
    </row>
    <row r="359" spans="15:16" ht="14.25" customHeight="1" x14ac:dyDescent="0.3">
      <c r="O359" s="68"/>
      <c r="P359" s="68"/>
    </row>
    <row r="360" spans="15:16" ht="14.25" customHeight="1" x14ac:dyDescent="0.3">
      <c r="O360" s="68"/>
      <c r="P360" s="68"/>
    </row>
    <row r="361" spans="15:16" ht="14.25" customHeight="1" x14ac:dyDescent="0.3">
      <c r="O361" s="68"/>
      <c r="P361" s="68"/>
    </row>
    <row r="362" spans="15:16" ht="14.25" customHeight="1" x14ac:dyDescent="0.3">
      <c r="O362" s="68"/>
      <c r="P362" s="68"/>
    </row>
    <row r="363" spans="15:16" ht="14.25" customHeight="1" x14ac:dyDescent="0.3">
      <c r="O363" s="68"/>
      <c r="P363" s="68"/>
    </row>
    <row r="364" spans="15:16" ht="14.25" customHeight="1" x14ac:dyDescent="0.3">
      <c r="O364" s="68"/>
      <c r="P364" s="68"/>
    </row>
    <row r="365" spans="15:16" ht="14.25" customHeight="1" x14ac:dyDescent="0.3">
      <c r="O365" s="68"/>
      <c r="P365" s="68"/>
    </row>
    <row r="366" spans="15:16" ht="14.25" customHeight="1" x14ac:dyDescent="0.3">
      <c r="O366" s="68"/>
      <c r="P366" s="68"/>
    </row>
    <row r="367" spans="15:16" ht="14.25" customHeight="1" x14ac:dyDescent="0.3">
      <c r="O367" s="68"/>
      <c r="P367" s="68"/>
    </row>
    <row r="368" spans="15:16" ht="14.25" customHeight="1" x14ac:dyDescent="0.3">
      <c r="O368" s="68"/>
      <c r="P368" s="68"/>
    </row>
    <row r="369" spans="15:16" ht="14.25" customHeight="1" x14ac:dyDescent="0.3">
      <c r="O369" s="68"/>
      <c r="P369" s="68"/>
    </row>
    <row r="370" spans="15:16" ht="14.25" customHeight="1" x14ac:dyDescent="0.3">
      <c r="O370" s="68"/>
      <c r="P370" s="68"/>
    </row>
    <row r="371" spans="15:16" ht="14.25" customHeight="1" x14ac:dyDescent="0.3">
      <c r="O371" s="68"/>
      <c r="P371" s="68"/>
    </row>
    <row r="372" spans="15:16" ht="14.25" customHeight="1" x14ac:dyDescent="0.3">
      <c r="O372" s="68"/>
      <c r="P372" s="68"/>
    </row>
    <row r="373" spans="15:16" ht="14.25" customHeight="1" x14ac:dyDescent="0.3">
      <c r="O373" s="68"/>
      <c r="P373" s="68"/>
    </row>
    <row r="374" spans="15:16" ht="14.25" customHeight="1" x14ac:dyDescent="0.3">
      <c r="O374" s="68"/>
      <c r="P374" s="68"/>
    </row>
    <row r="375" spans="15:16" ht="14.25" customHeight="1" x14ac:dyDescent="0.3">
      <c r="O375" s="68"/>
      <c r="P375" s="68"/>
    </row>
    <row r="376" spans="15:16" ht="14.25" customHeight="1" x14ac:dyDescent="0.3">
      <c r="O376" s="68"/>
      <c r="P376" s="68"/>
    </row>
    <row r="377" spans="15:16" ht="14.25" customHeight="1" x14ac:dyDescent="0.3">
      <c r="O377" s="68"/>
      <c r="P377" s="68"/>
    </row>
    <row r="378" spans="15:16" ht="14.25" customHeight="1" x14ac:dyDescent="0.3">
      <c r="O378" s="68"/>
      <c r="P378" s="68"/>
    </row>
    <row r="379" spans="15:16" ht="14.25" customHeight="1" x14ac:dyDescent="0.3">
      <c r="O379" s="68"/>
      <c r="P379" s="68"/>
    </row>
    <row r="380" spans="15:16" ht="14.25" customHeight="1" x14ac:dyDescent="0.3">
      <c r="O380" s="68"/>
      <c r="P380" s="68"/>
    </row>
    <row r="381" spans="15:16" ht="14.25" customHeight="1" x14ac:dyDescent="0.3">
      <c r="O381" s="68"/>
      <c r="P381" s="68"/>
    </row>
    <row r="382" spans="15:16" ht="14.25" customHeight="1" x14ac:dyDescent="0.3">
      <c r="O382" s="68"/>
      <c r="P382" s="68"/>
    </row>
    <row r="383" spans="15:16" ht="14.25" customHeight="1" x14ac:dyDescent="0.3">
      <c r="O383" s="68"/>
      <c r="P383" s="68"/>
    </row>
    <row r="384" spans="15:16" ht="14.25" customHeight="1" x14ac:dyDescent="0.3">
      <c r="O384" s="68"/>
      <c r="P384" s="68"/>
    </row>
    <row r="385" spans="15:16" ht="14.25" customHeight="1" x14ac:dyDescent="0.3">
      <c r="O385" s="68"/>
      <c r="P385" s="68"/>
    </row>
    <row r="386" spans="15:16" ht="14.25" customHeight="1" x14ac:dyDescent="0.3">
      <c r="O386" s="68"/>
      <c r="P386" s="68"/>
    </row>
    <row r="387" spans="15:16" ht="14.25" customHeight="1" x14ac:dyDescent="0.3">
      <c r="O387" s="68"/>
      <c r="P387" s="68"/>
    </row>
    <row r="388" spans="15:16" ht="14.25" customHeight="1" x14ac:dyDescent="0.3">
      <c r="O388" s="68"/>
      <c r="P388" s="68"/>
    </row>
    <row r="389" spans="15:16" ht="14.25" customHeight="1" x14ac:dyDescent="0.3">
      <c r="O389" s="68"/>
      <c r="P389" s="68"/>
    </row>
    <row r="390" spans="15:16" ht="14.25" customHeight="1" x14ac:dyDescent="0.3">
      <c r="O390" s="68"/>
      <c r="P390" s="68"/>
    </row>
    <row r="391" spans="15:16" ht="14.25" customHeight="1" x14ac:dyDescent="0.3">
      <c r="O391" s="68"/>
      <c r="P391" s="68"/>
    </row>
    <row r="392" spans="15:16" ht="14.25" customHeight="1" x14ac:dyDescent="0.3">
      <c r="O392" s="68"/>
      <c r="P392" s="68"/>
    </row>
    <row r="393" spans="15:16" ht="14.25" customHeight="1" x14ac:dyDescent="0.3">
      <c r="O393" s="68"/>
      <c r="P393" s="68"/>
    </row>
    <row r="394" spans="15:16" ht="14.25" customHeight="1" x14ac:dyDescent="0.3">
      <c r="O394" s="68"/>
      <c r="P394" s="68"/>
    </row>
    <row r="395" spans="15:16" ht="14.25" customHeight="1" x14ac:dyDescent="0.3">
      <c r="O395" s="68"/>
      <c r="P395" s="68"/>
    </row>
    <row r="396" spans="15:16" ht="14.25" customHeight="1" x14ac:dyDescent="0.3">
      <c r="O396" s="68"/>
      <c r="P396" s="68"/>
    </row>
    <row r="397" spans="15:16" ht="14.25" customHeight="1" x14ac:dyDescent="0.3">
      <c r="O397" s="68"/>
      <c r="P397" s="68"/>
    </row>
    <row r="398" spans="15:16" ht="14.25" customHeight="1" x14ac:dyDescent="0.3">
      <c r="O398" s="68"/>
      <c r="P398" s="68"/>
    </row>
    <row r="399" spans="15:16" ht="14.25" customHeight="1" x14ac:dyDescent="0.3">
      <c r="O399" s="68"/>
      <c r="P399" s="68"/>
    </row>
    <row r="400" spans="15:16" ht="14.25" customHeight="1" x14ac:dyDescent="0.3">
      <c r="O400" s="68"/>
      <c r="P400" s="68"/>
    </row>
    <row r="401" spans="15:16" ht="14.25" customHeight="1" x14ac:dyDescent="0.3">
      <c r="O401" s="68"/>
      <c r="P401" s="68"/>
    </row>
    <row r="402" spans="15:16" ht="14.25" customHeight="1" x14ac:dyDescent="0.3">
      <c r="O402" s="68"/>
      <c r="P402" s="68"/>
    </row>
    <row r="403" spans="15:16" ht="14.25" customHeight="1" x14ac:dyDescent="0.3">
      <c r="O403" s="68"/>
      <c r="P403" s="68"/>
    </row>
    <row r="404" spans="15:16" ht="14.25" customHeight="1" x14ac:dyDescent="0.3">
      <c r="O404" s="68"/>
      <c r="P404" s="68"/>
    </row>
    <row r="405" spans="15:16" ht="14.25" customHeight="1" x14ac:dyDescent="0.3">
      <c r="O405" s="68"/>
      <c r="P405" s="68"/>
    </row>
    <row r="406" spans="15:16" ht="14.25" customHeight="1" x14ac:dyDescent="0.3">
      <c r="O406" s="68"/>
      <c r="P406" s="68"/>
    </row>
    <row r="407" spans="15:16" ht="14.25" customHeight="1" x14ac:dyDescent="0.3">
      <c r="O407" s="68"/>
      <c r="P407" s="68"/>
    </row>
    <row r="408" spans="15:16" ht="14.25" customHeight="1" x14ac:dyDescent="0.3">
      <c r="O408" s="68"/>
      <c r="P408" s="68"/>
    </row>
    <row r="409" spans="15:16" ht="14.25" customHeight="1" x14ac:dyDescent="0.3">
      <c r="O409" s="68"/>
      <c r="P409" s="68"/>
    </row>
    <row r="410" spans="15:16" ht="14.25" customHeight="1" x14ac:dyDescent="0.3">
      <c r="O410" s="68"/>
      <c r="P410" s="68"/>
    </row>
    <row r="411" spans="15:16" ht="14.25" customHeight="1" x14ac:dyDescent="0.3">
      <c r="O411" s="68"/>
      <c r="P411" s="68"/>
    </row>
    <row r="412" spans="15:16" ht="14.25" customHeight="1" x14ac:dyDescent="0.3">
      <c r="O412" s="68"/>
      <c r="P412" s="68"/>
    </row>
    <row r="413" spans="15:16" ht="14.25" customHeight="1" x14ac:dyDescent="0.3">
      <c r="O413" s="68"/>
      <c r="P413" s="68"/>
    </row>
    <row r="414" spans="15:16" ht="14.25" customHeight="1" x14ac:dyDescent="0.3">
      <c r="O414" s="68"/>
      <c r="P414" s="68"/>
    </row>
    <row r="415" spans="15:16" ht="14.25" customHeight="1" x14ac:dyDescent="0.3">
      <c r="O415" s="68"/>
      <c r="P415" s="68"/>
    </row>
    <row r="416" spans="15:16" ht="14.25" customHeight="1" x14ac:dyDescent="0.3">
      <c r="O416" s="68"/>
      <c r="P416" s="68"/>
    </row>
    <row r="417" spans="15:16" ht="14.25" customHeight="1" x14ac:dyDescent="0.3">
      <c r="O417" s="68"/>
      <c r="P417" s="68"/>
    </row>
    <row r="418" spans="15:16" ht="14.25" customHeight="1" x14ac:dyDescent="0.3">
      <c r="O418" s="68"/>
      <c r="P418" s="68"/>
    </row>
    <row r="419" spans="15:16" ht="14.25" customHeight="1" x14ac:dyDescent="0.3">
      <c r="O419" s="68"/>
      <c r="P419" s="68"/>
    </row>
    <row r="420" spans="15:16" ht="14.25" customHeight="1" x14ac:dyDescent="0.3">
      <c r="O420" s="68"/>
      <c r="P420" s="68"/>
    </row>
    <row r="421" spans="15:16" ht="14.25" customHeight="1" x14ac:dyDescent="0.3">
      <c r="O421" s="68"/>
      <c r="P421" s="68"/>
    </row>
    <row r="422" spans="15:16" ht="14.25" customHeight="1" x14ac:dyDescent="0.3">
      <c r="O422" s="68"/>
      <c r="P422" s="68"/>
    </row>
    <row r="423" spans="15:16" ht="14.25" customHeight="1" x14ac:dyDescent="0.3">
      <c r="O423" s="68"/>
      <c r="P423" s="68"/>
    </row>
    <row r="424" spans="15:16" ht="14.25" customHeight="1" x14ac:dyDescent="0.3">
      <c r="O424" s="68"/>
      <c r="P424" s="68"/>
    </row>
    <row r="425" spans="15:16" ht="14.25" customHeight="1" x14ac:dyDescent="0.3">
      <c r="O425" s="68"/>
      <c r="P425" s="68"/>
    </row>
    <row r="426" spans="15:16" ht="14.25" customHeight="1" x14ac:dyDescent="0.3">
      <c r="O426" s="68"/>
      <c r="P426" s="68"/>
    </row>
    <row r="427" spans="15:16" ht="14.25" customHeight="1" x14ac:dyDescent="0.3">
      <c r="O427" s="68"/>
      <c r="P427" s="68"/>
    </row>
    <row r="428" spans="15:16" ht="14.25" customHeight="1" x14ac:dyDescent="0.3">
      <c r="O428" s="68"/>
      <c r="P428" s="68"/>
    </row>
    <row r="429" spans="15:16" ht="14.25" customHeight="1" x14ac:dyDescent="0.3">
      <c r="O429" s="68"/>
      <c r="P429" s="68"/>
    </row>
    <row r="430" spans="15:16" ht="14.25" customHeight="1" x14ac:dyDescent="0.3">
      <c r="O430" s="68"/>
      <c r="P430" s="68"/>
    </row>
    <row r="431" spans="15:16" ht="14.25" customHeight="1" x14ac:dyDescent="0.3">
      <c r="O431" s="68"/>
      <c r="P431" s="68"/>
    </row>
    <row r="432" spans="15:16" ht="14.25" customHeight="1" x14ac:dyDescent="0.3">
      <c r="O432" s="68"/>
      <c r="P432" s="68"/>
    </row>
    <row r="433" spans="15:16" ht="14.25" customHeight="1" x14ac:dyDescent="0.3">
      <c r="O433" s="68"/>
      <c r="P433" s="68"/>
    </row>
    <row r="434" spans="15:16" ht="14.25" customHeight="1" x14ac:dyDescent="0.3">
      <c r="O434" s="68"/>
      <c r="P434" s="68"/>
    </row>
    <row r="435" spans="15:16" ht="14.25" customHeight="1" x14ac:dyDescent="0.3">
      <c r="O435" s="68"/>
      <c r="P435" s="68"/>
    </row>
    <row r="436" spans="15:16" ht="14.25" customHeight="1" x14ac:dyDescent="0.3">
      <c r="O436" s="68"/>
      <c r="P436" s="68"/>
    </row>
    <row r="437" spans="15:16" ht="14.25" customHeight="1" x14ac:dyDescent="0.3">
      <c r="O437" s="68"/>
      <c r="P437" s="68"/>
    </row>
    <row r="438" spans="15:16" ht="14.25" customHeight="1" x14ac:dyDescent="0.3">
      <c r="O438" s="68"/>
      <c r="P438" s="68"/>
    </row>
    <row r="439" spans="15:16" ht="14.25" customHeight="1" x14ac:dyDescent="0.3">
      <c r="O439" s="68"/>
      <c r="P439" s="68"/>
    </row>
    <row r="440" spans="15:16" ht="14.25" customHeight="1" x14ac:dyDescent="0.3">
      <c r="O440" s="68"/>
      <c r="P440" s="68"/>
    </row>
    <row r="441" spans="15:16" ht="14.25" customHeight="1" x14ac:dyDescent="0.3">
      <c r="O441" s="68"/>
      <c r="P441" s="68"/>
    </row>
    <row r="442" spans="15:16" ht="14.25" customHeight="1" x14ac:dyDescent="0.3">
      <c r="O442" s="68"/>
      <c r="P442" s="68"/>
    </row>
    <row r="443" spans="15:16" ht="14.25" customHeight="1" x14ac:dyDescent="0.3">
      <c r="O443" s="68"/>
      <c r="P443" s="68"/>
    </row>
    <row r="444" spans="15:16" ht="14.25" customHeight="1" x14ac:dyDescent="0.3">
      <c r="O444" s="68"/>
      <c r="P444" s="68"/>
    </row>
    <row r="445" spans="15:16" ht="14.25" customHeight="1" x14ac:dyDescent="0.3">
      <c r="O445" s="68"/>
      <c r="P445" s="68"/>
    </row>
    <row r="446" spans="15:16" ht="14.25" customHeight="1" x14ac:dyDescent="0.3">
      <c r="O446" s="68"/>
      <c r="P446" s="68"/>
    </row>
    <row r="447" spans="15:16" ht="14.25" customHeight="1" x14ac:dyDescent="0.3">
      <c r="O447" s="68"/>
      <c r="P447" s="68"/>
    </row>
    <row r="448" spans="15:16" ht="14.25" customHeight="1" x14ac:dyDescent="0.3">
      <c r="O448" s="68"/>
      <c r="P448" s="68"/>
    </row>
    <row r="449" spans="15:16" ht="14.25" customHeight="1" x14ac:dyDescent="0.3">
      <c r="O449" s="68"/>
      <c r="P449" s="68"/>
    </row>
    <row r="450" spans="15:16" ht="14.25" customHeight="1" x14ac:dyDescent="0.3">
      <c r="O450" s="68"/>
      <c r="P450" s="68"/>
    </row>
    <row r="451" spans="15:16" ht="14.25" customHeight="1" x14ac:dyDescent="0.3">
      <c r="O451" s="68"/>
      <c r="P451" s="68"/>
    </row>
    <row r="452" spans="15:16" ht="14.25" customHeight="1" x14ac:dyDescent="0.3">
      <c r="O452" s="68"/>
      <c r="P452" s="68"/>
    </row>
    <row r="453" spans="15:16" ht="14.25" customHeight="1" x14ac:dyDescent="0.3">
      <c r="O453" s="68"/>
      <c r="P453" s="68"/>
    </row>
    <row r="454" spans="15:16" ht="14.25" customHeight="1" x14ac:dyDescent="0.3">
      <c r="O454" s="68"/>
      <c r="P454" s="68"/>
    </row>
    <row r="455" spans="15:16" ht="14.25" customHeight="1" x14ac:dyDescent="0.3">
      <c r="O455" s="68"/>
      <c r="P455" s="68"/>
    </row>
    <row r="456" spans="15:16" ht="14.25" customHeight="1" x14ac:dyDescent="0.3">
      <c r="O456" s="68"/>
      <c r="P456" s="68"/>
    </row>
    <row r="457" spans="15:16" ht="14.25" customHeight="1" x14ac:dyDescent="0.3">
      <c r="O457" s="68"/>
      <c r="P457" s="68"/>
    </row>
    <row r="458" spans="15:16" ht="14.25" customHeight="1" x14ac:dyDescent="0.3">
      <c r="O458" s="68"/>
      <c r="P458" s="68"/>
    </row>
    <row r="459" spans="15:16" ht="14.25" customHeight="1" x14ac:dyDescent="0.3">
      <c r="O459" s="68"/>
      <c r="P459" s="68"/>
    </row>
    <row r="460" spans="15:16" ht="14.25" customHeight="1" x14ac:dyDescent="0.3">
      <c r="O460" s="68"/>
      <c r="P460" s="68"/>
    </row>
    <row r="461" spans="15:16" ht="14.25" customHeight="1" x14ac:dyDescent="0.3">
      <c r="O461" s="68"/>
      <c r="P461" s="68"/>
    </row>
    <row r="462" spans="15:16" ht="14.25" customHeight="1" x14ac:dyDescent="0.3">
      <c r="O462" s="68"/>
      <c r="P462" s="68"/>
    </row>
    <row r="463" spans="15:16" ht="14.25" customHeight="1" x14ac:dyDescent="0.3">
      <c r="O463" s="68"/>
      <c r="P463" s="68"/>
    </row>
    <row r="464" spans="15:16" ht="14.25" customHeight="1" x14ac:dyDescent="0.3">
      <c r="O464" s="68"/>
      <c r="P464" s="68"/>
    </row>
    <row r="465" spans="15:16" ht="14.25" customHeight="1" x14ac:dyDescent="0.3">
      <c r="O465" s="68"/>
      <c r="P465" s="68"/>
    </row>
    <row r="466" spans="15:16" ht="14.25" customHeight="1" x14ac:dyDescent="0.3">
      <c r="O466" s="68"/>
      <c r="P466" s="68"/>
    </row>
    <row r="467" spans="15:16" ht="14.25" customHeight="1" x14ac:dyDescent="0.3">
      <c r="O467" s="68"/>
      <c r="P467" s="68"/>
    </row>
    <row r="468" spans="15:16" ht="14.25" customHeight="1" x14ac:dyDescent="0.3">
      <c r="O468" s="68"/>
      <c r="P468" s="68"/>
    </row>
    <row r="469" spans="15:16" ht="14.25" customHeight="1" x14ac:dyDescent="0.3">
      <c r="O469" s="68"/>
      <c r="P469" s="68"/>
    </row>
    <row r="470" spans="15:16" ht="14.25" customHeight="1" x14ac:dyDescent="0.3">
      <c r="O470" s="68"/>
      <c r="P470" s="68"/>
    </row>
    <row r="471" spans="15:16" ht="14.25" customHeight="1" x14ac:dyDescent="0.3">
      <c r="O471" s="68"/>
      <c r="P471" s="68"/>
    </row>
    <row r="472" spans="15:16" ht="14.25" customHeight="1" x14ac:dyDescent="0.3">
      <c r="O472" s="68"/>
      <c r="P472" s="68"/>
    </row>
    <row r="473" spans="15:16" ht="14.25" customHeight="1" x14ac:dyDescent="0.3">
      <c r="O473" s="68"/>
      <c r="P473" s="68"/>
    </row>
    <row r="474" spans="15:16" ht="14.25" customHeight="1" x14ac:dyDescent="0.3">
      <c r="O474" s="68"/>
      <c r="P474" s="68"/>
    </row>
    <row r="475" spans="15:16" ht="14.25" customHeight="1" x14ac:dyDescent="0.3">
      <c r="O475" s="68"/>
      <c r="P475" s="68"/>
    </row>
    <row r="476" spans="15:16" ht="14.25" customHeight="1" x14ac:dyDescent="0.3">
      <c r="O476" s="68"/>
      <c r="P476" s="68"/>
    </row>
    <row r="477" spans="15:16" ht="14.25" customHeight="1" x14ac:dyDescent="0.3">
      <c r="O477" s="68"/>
      <c r="P477" s="68"/>
    </row>
    <row r="478" spans="15:16" ht="14.25" customHeight="1" x14ac:dyDescent="0.3">
      <c r="O478" s="68"/>
      <c r="P478" s="68"/>
    </row>
    <row r="479" spans="15:16" ht="14.25" customHeight="1" x14ac:dyDescent="0.3">
      <c r="O479" s="68"/>
      <c r="P479" s="68"/>
    </row>
    <row r="480" spans="15:16" ht="14.25" customHeight="1" x14ac:dyDescent="0.3">
      <c r="O480" s="68"/>
      <c r="P480" s="68"/>
    </row>
    <row r="481" spans="15:16" ht="14.25" customHeight="1" x14ac:dyDescent="0.3">
      <c r="O481" s="68"/>
      <c r="P481" s="68"/>
    </row>
    <row r="482" spans="15:16" ht="14.25" customHeight="1" x14ac:dyDescent="0.3">
      <c r="O482" s="68"/>
      <c r="P482" s="68"/>
    </row>
    <row r="483" spans="15:16" ht="14.25" customHeight="1" x14ac:dyDescent="0.3">
      <c r="O483" s="68"/>
      <c r="P483" s="68"/>
    </row>
    <row r="484" spans="15:16" ht="14.25" customHeight="1" x14ac:dyDescent="0.3">
      <c r="O484" s="68"/>
      <c r="P484" s="68"/>
    </row>
    <row r="485" spans="15:16" ht="14.25" customHeight="1" x14ac:dyDescent="0.3">
      <c r="O485" s="68"/>
      <c r="P485" s="68"/>
    </row>
    <row r="486" spans="15:16" ht="14.25" customHeight="1" x14ac:dyDescent="0.3">
      <c r="O486" s="68"/>
      <c r="P486" s="68"/>
    </row>
    <row r="487" spans="15:16" ht="14.25" customHeight="1" x14ac:dyDescent="0.3">
      <c r="O487" s="68"/>
      <c r="P487" s="68"/>
    </row>
    <row r="488" spans="15:16" ht="14.25" customHeight="1" x14ac:dyDescent="0.3">
      <c r="O488" s="68"/>
      <c r="P488" s="68"/>
    </row>
    <row r="489" spans="15:16" ht="14.25" customHeight="1" x14ac:dyDescent="0.3">
      <c r="O489" s="68"/>
      <c r="P489" s="68"/>
    </row>
    <row r="490" spans="15:16" ht="14.25" customHeight="1" x14ac:dyDescent="0.3">
      <c r="O490" s="68"/>
      <c r="P490" s="68"/>
    </row>
    <row r="491" spans="15:16" ht="14.25" customHeight="1" x14ac:dyDescent="0.3">
      <c r="O491" s="68"/>
      <c r="P491" s="68"/>
    </row>
    <row r="492" spans="15:16" ht="14.25" customHeight="1" x14ac:dyDescent="0.3">
      <c r="O492" s="68"/>
      <c r="P492" s="68"/>
    </row>
    <row r="493" spans="15:16" ht="14.25" customHeight="1" x14ac:dyDescent="0.3">
      <c r="O493" s="68"/>
      <c r="P493" s="68"/>
    </row>
    <row r="494" spans="15:16" ht="14.25" customHeight="1" x14ac:dyDescent="0.3">
      <c r="O494" s="68"/>
      <c r="P494" s="68"/>
    </row>
    <row r="495" spans="15:16" ht="14.25" customHeight="1" x14ac:dyDescent="0.3">
      <c r="O495" s="68"/>
      <c r="P495" s="68"/>
    </row>
    <row r="496" spans="15:16" ht="14.25" customHeight="1" x14ac:dyDescent="0.3">
      <c r="O496" s="68"/>
      <c r="P496" s="68"/>
    </row>
    <row r="497" spans="15:16" ht="14.25" customHeight="1" x14ac:dyDescent="0.3">
      <c r="O497" s="68"/>
      <c r="P497" s="68"/>
    </row>
    <row r="498" spans="15:16" ht="14.25" customHeight="1" x14ac:dyDescent="0.3">
      <c r="O498" s="68"/>
      <c r="P498" s="68"/>
    </row>
    <row r="499" spans="15:16" ht="14.25" customHeight="1" x14ac:dyDescent="0.3">
      <c r="O499" s="68"/>
      <c r="P499" s="68"/>
    </row>
    <row r="500" spans="15:16" ht="14.25" customHeight="1" x14ac:dyDescent="0.3">
      <c r="O500" s="68"/>
      <c r="P500" s="68"/>
    </row>
    <row r="501" spans="15:16" ht="14.25" customHeight="1" x14ac:dyDescent="0.3">
      <c r="O501" s="68"/>
      <c r="P501" s="68"/>
    </row>
    <row r="502" spans="15:16" ht="14.25" customHeight="1" x14ac:dyDescent="0.3">
      <c r="O502" s="68"/>
      <c r="P502" s="68"/>
    </row>
    <row r="503" spans="15:16" ht="14.25" customHeight="1" x14ac:dyDescent="0.3">
      <c r="O503" s="68"/>
      <c r="P503" s="68"/>
    </row>
    <row r="504" spans="15:16" ht="14.25" customHeight="1" x14ac:dyDescent="0.3">
      <c r="O504" s="68"/>
      <c r="P504" s="68"/>
    </row>
    <row r="505" spans="15:16" ht="14.25" customHeight="1" x14ac:dyDescent="0.3">
      <c r="O505" s="68"/>
      <c r="P505" s="68"/>
    </row>
    <row r="506" spans="15:16" ht="14.25" customHeight="1" x14ac:dyDescent="0.3">
      <c r="O506" s="68"/>
      <c r="P506" s="68"/>
    </row>
    <row r="507" spans="15:16" ht="14.25" customHeight="1" x14ac:dyDescent="0.3">
      <c r="O507" s="68"/>
      <c r="P507" s="68"/>
    </row>
    <row r="508" spans="15:16" ht="14.25" customHeight="1" x14ac:dyDescent="0.3">
      <c r="O508" s="68"/>
      <c r="P508" s="68"/>
    </row>
    <row r="509" spans="15:16" ht="14.25" customHeight="1" x14ac:dyDescent="0.3">
      <c r="O509" s="68"/>
      <c r="P509" s="68"/>
    </row>
    <row r="510" spans="15:16" ht="14.25" customHeight="1" x14ac:dyDescent="0.3">
      <c r="O510" s="68"/>
      <c r="P510" s="68"/>
    </row>
    <row r="511" spans="15:16" ht="14.25" customHeight="1" x14ac:dyDescent="0.3">
      <c r="O511" s="68"/>
      <c r="P511" s="68"/>
    </row>
    <row r="512" spans="15:16" ht="14.25" customHeight="1" x14ac:dyDescent="0.3">
      <c r="O512" s="68"/>
      <c r="P512" s="68"/>
    </row>
    <row r="513" spans="15:16" ht="14.25" customHeight="1" x14ac:dyDescent="0.3">
      <c r="O513" s="68"/>
      <c r="P513" s="68"/>
    </row>
    <row r="514" spans="15:16" ht="14.25" customHeight="1" x14ac:dyDescent="0.3">
      <c r="O514" s="68"/>
      <c r="P514" s="68"/>
    </row>
    <row r="515" spans="15:16" ht="14.25" customHeight="1" x14ac:dyDescent="0.3">
      <c r="O515" s="68"/>
      <c r="P515" s="68"/>
    </row>
    <row r="516" spans="15:16" ht="14.25" customHeight="1" x14ac:dyDescent="0.3">
      <c r="O516" s="68"/>
      <c r="P516" s="68"/>
    </row>
    <row r="517" spans="15:16" ht="14.25" customHeight="1" x14ac:dyDescent="0.3">
      <c r="O517" s="68"/>
      <c r="P517" s="68"/>
    </row>
    <row r="518" spans="15:16" ht="14.25" customHeight="1" x14ac:dyDescent="0.3">
      <c r="O518" s="68"/>
      <c r="P518" s="68"/>
    </row>
    <row r="519" spans="15:16" ht="14.25" customHeight="1" x14ac:dyDescent="0.3">
      <c r="O519" s="68"/>
      <c r="P519" s="68"/>
    </row>
    <row r="520" spans="15:16" ht="14.25" customHeight="1" x14ac:dyDescent="0.3">
      <c r="O520" s="68"/>
      <c r="P520" s="68"/>
    </row>
    <row r="521" spans="15:16" ht="14.25" customHeight="1" x14ac:dyDescent="0.3">
      <c r="O521" s="68"/>
      <c r="P521" s="68"/>
    </row>
    <row r="522" spans="15:16" ht="14.25" customHeight="1" x14ac:dyDescent="0.3">
      <c r="O522" s="68"/>
      <c r="P522" s="68"/>
    </row>
    <row r="523" spans="15:16" ht="14.25" customHeight="1" x14ac:dyDescent="0.3">
      <c r="O523" s="68"/>
      <c r="P523" s="68"/>
    </row>
    <row r="524" spans="15:16" ht="14.25" customHeight="1" x14ac:dyDescent="0.3">
      <c r="O524" s="68"/>
      <c r="P524" s="68"/>
    </row>
    <row r="525" spans="15:16" ht="14.25" customHeight="1" x14ac:dyDescent="0.3">
      <c r="O525" s="68"/>
      <c r="P525" s="68"/>
    </row>
    <row r="526" spans="15:16" ht="14.25" customHeight="1" x14ac:dyDescent="0.3">
      <c r="O526" s="68"/>
      <c r="P526" s="68"/>
    </row>
    <row r="527" spans="15:16" ht="14.25" customHeight="1" x14ac:dyDescent="0.3">
      <c r="O527" s="68"/>
      <c r="P527" s="68"/>
    </row>
    <row r="528" spans="15:16" ht="14.25" customHeight="1" x14ac:dyDescent="0.3">
      <c r="O528" s="68"/>
      <c r="P528" s="68"/>
    </row>
    <row r="529" spans="15:16" ht="14.25" customHeight="1" x14ac:dyDescent="0.3">
      <c r="O529" s="68"/>
      <c r="P529" s="68"/>
    </row>
    <row r="530" spans="15:16" ht="14.25" customHeight="1" x14ac:dyDescent="0.3">
      <c r="O530" s="68"/>
      <c r="P530" s="68"/>
    </row>
    <row r="531" spans="15:16" ht="14.25" customHeight="1" x14ac:dyDescent="0.3">
      <c r="O531" s="68"/>
      <c r="P531" s="68"/>
    </row>
    <row r="532" spans="15:16" ht="14.25" customHeight="1" x14ac:dyDescent="0.3">
      <c r="O532" s="68"/>
      <c r="P532" s="68"/>
    </row>
    <row r="533" spans="15:16" ht="14.25" customHeight="1" x14ac:dyDescent="0.3">
      <c r="O533" s="68"/>
      <c r="P533" s="68"/>
    </row>
    <row r="534" spans="15:16" ht="14.25" customHeight="1" x14ac:dyDescent="0.3">
      <c r="O534" s="68"/>
      <c r="P534" s="68"/>
    </row>
    <row r="535" spans="15:16" ht="14.25" customHeight="1" x14ac:dyDescent="0.3">
      <c r="O535" s="68"/>
      <c r="P535" s="68"/>
    </row>
    <row r="536" spans="15:16" ht="14.25" customHeight="1" x14ac:dyDescent="0.3">
      <c r="O536" s="68"/>
      <c r="P536" s="68"/>
    </row>
    <row r="537" spans="15:16" ht="14.25" customHeight="1" x14ac:dyDescent="0.3">
      <c r="O537" s="68"/>
      <c r="P537" s="68"/>
    </row>
    <row r="538" spans="15:16" ht="14.25" customHeight="1" x14ac:dyDescent="0.3">
      <c r="O538" s="68"/>
      <c r="P538" s="68"/>
    </row>
    <row r="539" spans="15:16" ht="14.25" customHeight="1" x14ac:dyDescent="0.3">
      <c r="O539" s="68"/>
      <c r="P539" s="68"/>
    </row>
    <row r="540" spans="15:16" ht="14.25" customHeight="1" x14ac:dyDescent="0.3">
      <c r="O540" s="68"/>
      <c r="P540" s="68"/>
    </row>
    <row r="541" spans="15:16" ht="14.25" customHeight="1" x14ac:dyDescent="0.3">
      <c r="O541" s="68"/>
      <c r="P541" s="68"/>
    </row>
    <row r="542" spans="15:16" ht="14.25" customHeight="1" x14ac:dyDescent="0.3">
      <c r="O542" s="68"/>
      <c r="P542" s="68"/>
    </row>
    <row r="543" spans="15:16" ht="14.25" customHeight="1" x14ac:dyDescent="0.3">
      <c r="O543" s="68"/>
      <c r="P543" s="68"/>
    </row>
    <row r="544" spans="15:16" ht="14.25" customHeight="1" x14ac:dyDescent="0.3">
      <c r="O544" s="68"/>
      <c r="P544" s="68"/>
    </row>
    <row r="545" spans="15:16" ht="14.25" customHeight="1" x14ac:dyDescent="0.3">
      <c r="O545" s="68"/>
      <c r="P545" s="68"/>
    </row>
    <row r="546" spans="15:16" ht="14.25" customHeight="1" x14ac:dyDescent="0.3">
      <c r="O546" s="68"/>
      <c r="P546" s="68"/>
    </row>
    <row r="547" spans="15:16" ht="14.25" customHeight="1" x14ac:dyDescent="0.3">
      <c r="O547" s="68"/>
      <c r="P547" s="68"/>
    </row>
    <row r="548" spans="15:16" ht="14.25" customHeight="1" x14ac:dyDescent="0.3">
      <c r="O548" s="68"/>
      <c r="P548" s="68"/>
    </row>
    <row r="549" spans="15:16" ht="14.25" customHeight="1" x14ac:dyDescent="0.3">
      <c r="O549" s="68"/>
      <c r="P549" s="68"/>
    </row>
    <row r="550" spans="15:16" ht="14.25" customHeight="1" x14ac:dyDescent="0.3">
      <c r="O550" s="68"/>
      <c r="P550" s="68"/>
    </row>
    <row r="551" spans="15:16" ht="14.25" customHeight="1" x14ac:dyDescent="0.3">
      <c r="O551" s="68"/>
      <c r="P551" s="68"/>
    </row>
    <row r="552" spans="15:16" ht="14.25" customHeight="1" x14ac:dyDescent="0.3">
      <c r="O552" s="68"/>
      <c r="P552" s="68"/>
    </row>
    <row r="553" spans="15:16" ht="14.25" customHeight="1" x14ac:dyDescent="0.3">
      <c r="O553" s="68"/>
      <c r="P553" s="68"/>
    </row>
    <row r="554" spans="15:16" ht="14.25" customHeight="1" x14ac:dyDescent="0.3">
      <c r="O554" s="68"/>
      <c r="P554" s="68"/>
    </row>
    <row r="555" spans="15:16" ht="14.25" customHeight="1" x14ac:dyDescent="0.3">
      <c r="O555" s="68"/>
      <c r="P555" s="68"/>
    </row>
    <row r="556" spans="15:16" ht="14.25" customHeight="1" x14ac:dyDescent="0.3">
      <c r="O556" s="68"/>
      <c r="P556" s="68"/>
    </row>
    <row r="557" spans="15:16" ht="14.25" customHeight="1" x14ac:dyDescent="0.3">
      <c r="O557" s="68"/>
      <c r="P557" s="68"/>
    </row>
    <row r="558" spans="15:16" ht="14.25" customHeight="1" x14ac:dyDescent="0.3">
      <c r="O558" s="68"/>
      <c r="P558" s="68"/>
    </row>
    <row r="559" spans="15:16" ht="14.25" customHeight="1" x14ac:dyDescent="0.3">
      <c r="O559" s="68"/>
      <c r="P559" s="68"/>
    </row>
    <row r="560" spans="15:16" ht="14.25" customHeight="1" x14ac:dyDescent="0.3">
      <c r="O560" s="68"/>
      <c r="P560" s="68"/>
    </row>
    <row r="561" spans="15:16" ht="14.25" customHeight="1" x14ac:dyDescent="0.3">
      <c r="O561" s="68"/>
      <c r="P561" s="68"/>
    </row>
    <row r="562" spans="15:16" ht="14.25" customHeight="1" x14ac:dyDescent="0.3">
      <c r="O562" s="68"/>
      <c r="P562" s="68"/>
    </row>
    <row r="563" spans="15:16" ht="14.25" customHeight="1" x14ac:dyDescent="0.3">
      <c r="O563" s="68"/>
      <c r="P563" s="68"/>
    </row>
    <row r="564" spans="15:16" ht="14.25" customHeight="1" x14ac:dyDescent="0.3">
      <c r="O564" s="68"/>
      <c r="P564" s="68"/>
    </row>
    <row r="565" spans="15:16" ht="14.25" customHeight="1" x14ac:dyDescent="0.3">
      <c r="O565" s="68"/>
      <c r="P565" s="68"/>
    </row>
    <row r="566" spans="15:16" ht="14.25" customHeight="1" x14ac:dyDescent="0.3">
      <c r="O566" s="68"/>
      <c r="P566" s="68"/>
    </row>
    <row r="567" spans="15:16" ht="14.25" customHeight="1" x14ac:dyDescent="0.3">
      <c r="O567" s="68"/>
      <c r="P567" s="68"/>
    </row>
    <row r="568" spans="15:16" ht="14.25" customHeight="1" x14ac:dyDescent="0.3">
      <c r="O568" s="68"/>
      <c r="P568" s="68"/>
    </row>
    <row r="569" spans="15:16" ht="14.25" customHeight="1" x14ac:dyDescent="0.3">
      <c r="O569" s="68"/>
      <c r="P569" s="68"/>
    </row>
    <row r="570" spans="15:16" ht="14.25" customHeight="1" x14ac:dyDescent="0.3">
      <c r="O570" s="68"/>
      <c r="P570" s="68"/>
    </row>
    <row r="571" spans="15:16" ht="14.25" customHeight="1" x14ac:dyDescent="0.3">
      <c r="O571" s="68"/>
      <c r="P571" s="68"/>
    </row>
    <row r="572" spans="15:16" ht="14.25" customHeight="1" x14ac:dyDescent="0.3">
      <c r="O572" s="68"/>
      <c r="P572" s="68"/>
    </row>
    <row r="573" spans="15:16" ht="14.25" customHeight="1" x14ac:dyDescent="0.3">
      <c r="O573" s="68"/>
      <c r="P573" s="68"/>
    </row>
    <row r="574" spans="15:16" ht="14.25" customHeight="1" x14ac:dyDescent="0.3">
      <c r="O574" s="68"/>
      <c r="P574" s="68"/>
    </row>
    <row r="575" spans="15:16" ht="14.25" customHeight="1" x14ac:dyDescent="0.3">
      <c r="O575" s="68"/>
      <c r="P575" s="68"/>
    </row>
    <row r="576" spans="15:16" ht="14.25" customHeight="1" x14ac:dyDescent="0.3">
      <c r="O576" s="68"/>
      <c r="P576" s="68"/>
    </row>
    <row r="577" spans="15:16" ht="14.25" customHeight="1" x14ac:dyDescent="0.3">
      <c r="O577" s="68"/>
      <c r="P577" s="68"/>
    </row>
    <row r="578" spans="15:16" ht="14.25" customHeight="1" x14ac:dyDescent="0.3">
      <c r="O578" s="68"/>
      <c r="P578" s="68"/>
    </row>
    <row r="579" spans="15:16" ht="14.25" customHeight="1" x14ac:dyDescent="0.3">
      <c r="O579" s="68"/>
      <c r="P579" s="68"/>
    </row>
    <row r="580" spans="15:16" ht="14.25" customHeight="1" x14ac:dyDescent="0.3">
      <c r="O580" s="68"/>
      <c r="P580" s="68"/>
    </row>
    <row r="581" spans="15:16" ht="14.25" customHeight="1" x14ac:dyDescent="0.3">
      <c r="O581" s="68"/>
      <c r="P581" s="68"/>
    </row>
    <row r="582" spans="15:16" ht="14.25" customHeight="1" x14ac:dyDescent="0.3">
      <c r="O582" s="68"/>
      <c r="P582" s="68"/>
    </row>
    <row r="583" spans="15:16" ht="14.25" customHeight="1" x14ac:dyDescent="0.3">
      <c r="O583" s="68"/>
      <c r="P583" s="68"/>
    </row>
    <row r="584" spans="15:16" ht="14.25" customHeight="1" x14ac:dyDescent="0.3">
      <c r="O584" s="68"/>
      <c r="P584" s="68"/>
    </row>
    <row r="585" spans="15:16" ht="14.25" customHeight="1" x14ac:dyDescent="0.3">
      <c r="O585" s="68"/>
      <c r="P585" s="68"/>
    </row>
    <row r="586" spans="15:16" ht="14.25" customHeight="1" x14ac:dyDescent="0.3">
      <c r="O586" s="68"/>
      <c r="P586" s="68"/>
    </row>
    <row r="587" spans="15:16" ht="14.25" customHeight="1" x14ac:dyDescent="0.3">
      <c r="O587" s="68"/>
      <c r="P587" s="68"/>
    </row>
    <row r="588" spans="15:16" ht="14.25" customHeight="1" x14ac:dyDescent="0.3">
      <c r="O588" s="68"/>
      <c r="P588" s="68"/>
    </row>
    <row r="589" spans="15:16" ht="14.25" customHeight="1" x14ac:dyDescent="0.3">
      <c r="O589" s="68"/>
      <c r="P589" s="68"/>
    </row>
    <row r="590" spans="15:16" ht="14.25" customHeight="1" x14ac:dyDescent="0.3">
      <c r="O590" s="68"/>
      <c r="P590" s="68"/>
    </row>
    <row r="591" spans="15:16" ht="14.25" customHeight="1" x14ac:dyDescent="0.3">
      <c r="O591" s="68"/>
      <c r="P591" s="68"/>
    </row>
    <row r="592" spans="15:16" ht="14.25" customHeight="1" x14ac:dyDescent="0.3">
      <c r="O592" s="68"/>
      <c r="P592" s="68"/>
    </row>
    <row r="593" spans="15:16" ht="14.25" customHeight="1" x14ac:dyDescent="0.3">
      <c r="O593" s="68"/>
      <c r="P593" s="68"/>
    </row>
    <row r="594" spans="15:16" ht="14.25" customHeight="1" x14ac:dyDescent="0.3">
      <c r="O594" s="68"/>
      <c r="P594" s="68"/>
    </row>
    <row r="595" spans="15:16" ht="14.25" customHeight="1" x14ac:dyDescent="0.3">
      <c r="O595" s="68"/>
      <c r="P595" s="68"/>
    </row>
    <row r="596" spans="15:16" ht="14.25" customHeight="1" x14ac:dyDescent="0.3">
      <c r="O596" s="68"/>
      <c r="P596" s="68"/>
    </row>
    <row r="597" spans="15:16" ht="14.25" customHeight="1" x14ac:dyDescent="0.3">
      <c r="O597" s="68"/>
      <c r="P597" s="68"/>
    </row>
    <row r="598" spans="15:16" ht="14.25" customHeight="1" x14ac:dyDescent="0.3">
      <c r="O598" s="68"/>
      <c r="P598" s="68"/>
    </row>
    <row r="599" spans="15:16" ht="14.25" customHeight="1" x14ac:dyDescent="0.3">
      <c r="O599" s="68"/>
      <c r="P599" s="68"/>
    </row>
    <row r="600" spans="15:16" ht="14.25" customHeight="1" x14ac:dyDescent="0.3">
      <c r="O600" s="68"/>
      <c r="P600" s="68"/>
    </row>
    <row r="601" spans="15:16" ht="14.25" customHeight="1" x14ac:dyDescent="0.3">
      <c r="O601" s="68"/>
      <c r="P601" s="68"/>
    </row>
    <row r="602" spans="15:16" ht="14.25" customHeight="1" x14ac:dyDescent="0.3">
      <c r="O602" s="68"/>
      <c r="P602" s="68"/>
    </row>
    <row r="603" spans="15:16" ht="14.25" customHeight="1" x14ac:dyDescent="0.3">
      <c r="O603" s="68"/>
      <c r="P603" s="68"/>
    </row>
    <row r="604" spans="15:16" ht="14.25" customHeight="1" x14ac:dyDescent="0.3">
      <c r="O604" s="68"/>
      <c r="P604" s="68"/>
    </row>
    <row r="605" spans="15:16" ht="14.25" customHeight="1" x14ac:dyDescent="0.3">
      <c r="O605" s="68"/>
      <c r="P605" s="68"/>
    </row>
    <row r="606" spans="15:16" ht="14.25" customHeight="1" x14ac:dyDescent="0.3">
      <c r="O606" s="68"/>
      <c r="P606" s="68"/>
    </row>
    <row r="607" spans="15:16" ht="14.25" customHeight="1" x14ac:dyDescent="0.3">
      <c r="O607" s="68"/>
      <c r="P607" s="68"/>
    </row>
    <row r="608" spans="15:16" ht="14.25" customHeight="1" x14ac:dyDescent="0.3">
      <c r="O608" s="68"/>
      <c r="P608" s="68"/>
    </row>
    <row r="609" spans="15:16" ht="14.25" customHeight="1" x14ac:dyDescent="0.3">
      <c r="O609" s="68"/>
      <c r="P609" s="68"/>
    </row>
    <row r="610" spans="15:16" ht="14.25" customHeight="1" x14ac:dyDescent="0.3">
      <c r="O610" s="68"/>
      <c r="P610" s="68"/>
    </row>
    <row r="611" spans="15:16" ht="14.25" customHeight="1" x14ac:dyDescent="0.3">
      <c r="O611" s="68"/>
      <c r="P611" s="68"/>
    </row>
    <row r="612" spans="15:16" ht="14.25" customHeight="1" x14ac:dyDescent="0.3">
      <c r="O612" s="68"/>
      <c r="P612" s="68"/>
    </row>
    <row r="613" spans="15:16" ht="14.25" customHeight="1" x14ac:dyDescent="0.3">
      <c r="O613" s="68"/>
      <c r="P613" s="68"/>
    </row>
    <row r="614" spans="15:16" ht="14.25" customHeight="1" x14ac:dyDescent="0.3">
      <c r="O614" s="68"/>
      <c r="P614" s="68"/>
    </row>
    <row r="615" spans="15:16" ht="14.25" customHeight="1" x14ac:dyDescent="0.3">
      <c r="O615" s="68"/>
      <c r="P615" s="68"/>
    </row>
    <row r="616" spans="15:16" ht="14.25" customHeight="1" x14ac:dyDescent="0.3">
      <c r="O616" s="68"/>
      <c r="P616" s="68"/>
    </row>
    <row r="617" spans="15:16" ht="14.25" customHeight="1" x14ac:dyDescent="0.3">
      <c r="O617" s="68"/>
      <c r="P617" s="68"/>
    </row>
    <row r="618" spans="15:16" ht="14.25" customHeight="1" x14ac:dyDescent="0.3">
      <c r="O618" s="68"/>
      <c r="P618" s="68"/>
    </row>
    <row r="619" spans="15:16" ht="14.25" customHeight="1" x14ac:dyDescent="0.3">
      <c r="O619" s="68"/>
      <c r="P619" s="68"/>
    </row>
    <row r="620" spans="15:16" ht="14.25" customHeight="1" x14ac:dyDescent="0.3">
      <c r="O620" s="68"/>
      <c r="P620" s="68"/>
    </row>
    <row r="621" spans="15:16" ht="14.25" customHeight="1" x14ac:dyDescent="0.3">
      <c r="O621" s="68"/>
      <c r="P621" s="68"/>
    </row>
    <row r="622" spans="15:16" ht="14.25" customHeight="1" x14ac:dyDescent="0.3">
      <c r="O622" s="68"/>
      <c r="P622" s="68"/>
    </row>
    <row r="623" spans="15:16" ht="14.25" customHeight="1" x14ac:dyDescent="0.3">
      <c r="O623" s="68"/>
      <c r="P623" s="68"/>
    </row>
    <row r="624" spans="15:16" ht="14.25" customHeight="1" x14ac:dyDescent="0.3">
      <c r="O624" s="68"/>
      <c r="P624" s="68"/>
    </row>
    <row r="625" spans="15:16" ht="14.25" customHeight="1" x14ac:dyDescent="0.3">
      <c r="O625" s="68"/>
      <c r="P625" s="68"/>
    </row>
    <row r="626" spans="15:16" ht="14.25" customHeight="1" x14ac:dyDescent="0.3">
      <c r="O626" s="68"/>
      <c r="P626" s="68"/>
    </row>
    <row r="627" spans="15:16" ht="14.25" customHeight="1" x14ac:dyDescent="0.3">
      <c r="O627" s="68"/>
      <c r="P627" s="68"/>
    </row>
    <row r="628" spans="15:16" ht="14.25" customHeight="1" x14ac:dyDescent="0.3">
      <c r="O628" s="68"/>
      <c r="P628" s="68"/>
    </row>
    <row r="629" spans="15:16" ht="14.25" customHeight="1" x14ac:dyDescent="0.3">
      <c r="O629" s="68"/>
      <c r="P629" s="68"/>
    </row>
    <row r="630" spans="15:16" ht="14.25" customHeight="1" x14ac:dyDescent="0.3">
      <c r="O630" s="68"/>
      <c r="P630" s="68"/>
    </row>
    <row r="631" spans="15:16" ht="14.25" customHeight="1" x14ac:dyDescent="0.3">
      <c r="O631" s="68"/>
      <c r="P631" s="68"/>
    </row>
    <row r="632" spans="15:16" ht="14.25" customHeight="1" x14ac:dyDescent="0.3">
      <c r="O632" s="68"/>
      <c r="P632" s="68"/>
    </row>
    <row r="633" spans="15:16" ht="14.25" customHeight="1" x14ac:dyDescent="0.3">
      <c r="O633" s="68"/>
      <c r="P633" s="68"/>
    </row>
    <row r="634" spans="15:16" ht="14.25" customHeight="1" x14ac:dyDescent="0.3">
      <c r="O634" s="68"/>
      <c r="P634" s="68"/>
    </row>
    <row r="635" spans="15:16" ht="14.25" customHeight="1" x14ac:dyDescent="0.3">
      <c r="O635" s="68"/>
      <c r="P635" s="68"/>
    </row>
    <row r="636" spans="15:16" ht="14.25" customHeight="1" x14ac:dyDescent="0.3">
      <c r="O636" s="68"/>
      <c r="P636" s="68"/>
    </row>
    <row r="637" spans="15:16" ht="14.25" customHeight="1" x14ac:dyDescent="0.3">
      <c r="O637" s="68"/>
      <c r="P637" s="68"/>
    </row>
    <row r="638" spans="15:16" ht="14.25" customHeight="1" x14ac:dyDescent="0.3">
      <c r="O638" s="68"/>
      <c r="P638" s="68"/>
    </row>
    <row r="639" spans="15:16" ht="14.25" customHeight="1" x14ac:dyDescent="0.3">
      <c r="O639" s="68"/>
      <c r="P639" s="68"/>
    </row>
    <row r="640" spans="15:16" ht="14.25" customHeight="1" x14ac:dyDescent="0.3">
      <c r="O640" s="68"/>
      <c r="P640" s="68"/>
    </row>
    <row r="641" spans="15:16" ht="14.25" customHeight="1" x14ac:dyDescent="0.3">
      <c r="O641" s="68"/>
      <c r="P641" s="68"/>
    </row>
    <row r="642" spans="15:16" ht="14.25" customHeight="1" x14ac:dyDescent="0.3">
      <c r="O642" s="68"/>
      <c r="P642" s="68"/>
    </row>
    <row r="643" spans="15:16" ht="14.25" customHeight="1" x14ac:dyDescent="0.3">
      <c r="O643" s="68"/>
      <c r="P643" s="68"/>
    </row>
    <row r="644" spans="15:16" ht="14.25" customHeight="1" x14ac:dyDescent="0.3">
      <c r="O644" s="68"/>
      <c r="P644" s="68"/>
    </row>
    <row r="645" spans="15:16" ht="14.25" customHeight="1" x14ac:dyDescent="0.3">
      <c r="O645" s="68"/>
      <c r="P645" s="68"/>
    </row>
    <row r="646" spans="15:16" ht="14.25" customHeight="1" x14ac:dyDescent="0.3">
      <c r="O646" s="68"/>
      <c r="P646" s="68"/>
    </row>
    <row r="647" spans="15:16" ht="14.25" customHeight="1" x14ac:dyDescent="0.3">
      <c r="O647" s="68"/>
      <c r="P647" s="68"/>
    </row>
    <row r="648" spans="15:16" ht="14.25" customHeight="1" x14ac:dyDescent="0.3">
      <c r="O648" s="68"/>
      <c r="P648" s="68"/>
    </row>
    <row r="649" spans="15:16" ht="14.25" customHeight="1" x14ac:dyDescent="0.3">
      <c r="O649" s="68"/>
      <c r="P649" s="68"/>
    </row>
    <row r="650" spans="15:16" ht="14.25" customHeight="1" x14ac:dyDescent="0.3">
      <c r="O650" s="68"/>
      <c r="P650" s="68"/>
    </row>
    <row r="651" spans="15:16" ht="14.25" customHeight="1" x14ac:dyDescent="0.3">
      <c r="O651" s="68"/>
      <c r="P651" s="68"/>
    </row>
    <row r="652" spans="15:16" ht="14.25" customHeight="1" x14ac:dyDescent="0.3">
      <c r="O652" s="68"/>
      <c r="P652" s="68"/>
    </row>
    <row r="653" spans="15:16" ht="14.25" customHeight="1" x14ac:dyDescent="0.3">
      <c r="O653" s="68"/>
      <c r="P653" s="68"/>
    </row>
    <row r="654" spans="15:16" ht="14.25" customHeight="1" x14ac:dyDescent="0.3">
      <c r="O654" s="68"/>
      <c r="P654" s="68"/>
    </row>
    <row r="655" spans="15:16" ht="14.25" customHeight="1" x14ac:dyDescent="0.3">
      <c r="O655" s="68"/>
      <c r="P655" s="68"/>
    </row>
    <row r="656" spans="15:16" ht="14.25" customHeight="1" x14ac:dyDescent="0.3">
      <c r="O656" s="68"/>
      <c r="P656" s="68"/>
    </row>
    <row r="657" spans="15:16" ht="14.25" customHeight="1" x14ac:dyDescent="0.3">
      <c r="O657" s="68"/>
      <c r="P657" s="68"/>
    </row>
    <row r="658" spans="15:16" ht="14.25" customHeight="1" x14ac:dyDescent="0.3">
      <c r="O658" s="68"/>
      <c r="P658" s="68"/>
    </row>
    <row r="659" spans="15:16" ht="14.25" customHeight="1" x14ac:dyDescent="0.3">
      <c r="O659" s="68"/>
      <c r="P659" s="68"/>
    </row>
    <row r="660" spans="15:16" ht="14.25" customHeight="1" x14ac:dyDescent="0.3">
      <c r="O660" s="68"/>
      <c r="P660" s="68"/>
    </row>
    <row r="661" spans="15:16" ht="14.25" customHeight="1" x14ac:dyDescent="0.3">
      <c r="O661" s="68"/>
      <c r="P661" s="68"/>
    </row>
    <row r="662" spans="15:16" ht="14.25" customHeight="1" x14ac:dyDescent="0.3">
      <c r="O662" s="68"/>
      <c r="P662" s="68"/>
    </row>
    <row r="663" spans="15:16" ht="14.25" customHeight="1" x14ac:dyDescent="0.3">
      <c r="O663" s="68"/>
      <c r="P663" s="68"/>
    </row>
    <row r="664" spans="15:16" ht="14.25" customHeight="1" x14ac:dyDescent="0.3">
      <c r="O664" s="68"/>
      <c r="P664" s="68"/>
    </row>
    <row r="665" spans="15:16" ht="14.25" customHeight="1" x14ac:dyDescent="0.3">
      <c r="O665" s="68"/>
      <c r="P665" s="68"/>
    </row>
    <row r="666" spans="15:16" ht="14.25" customHeight="1" x14ac:dyDescent="0.3">
      <c r="O666" s="68"/>
      <c r="P666" s="68"/>
    </row>
    <row r="667" spans="15:16" ht="14.25" customHeight="1" x14ac:dyDescent="0.3">
      <c r="O667" s="68"/>
      <c r="P667" s="68"/>
    </row>
    <row r="668" spans="15:16" ht="14.25" customHeight="1" x14ac:dyDescent="0.3">
      <c r="O668" s="68"/>
      <c r="P668" s="68"/>
    </row>
    <row r="669" spans="15:16" ht="14.25" customHeight="1" x14ac:dyDescent="0.3">
      <c r="O669" s="68"/>
      <c r="P669" s="68"/>
    </row>
    <row r="670" spans="15:16" ht="14.25" customHeight="1" x14ac:dyDescent="0.3">
      <c r="O670" s="68"/>
      <c r="P670" s="68"/>
    </row>
    <row r="671" spans="15:16" ht="14.25" customHeight="1" x14ac:dyDescent="0.3">
      <c r="O671" s="68"/>
      <c r="P671" s="68"/>
    </row>
    <row r="672" spans="15:16" ht="14.25" customHeight="1" x14ac:dyDescent="0.3">
      <c r="O672" s="68"/>
      <c r="P672" s="68"/>
    </row>
    <row r="673" spans="15:16" ht="14.25" customHeight="1" x14ac:dyDescent="0.3">
      <c r="O673" s="68"/>
      <c r="P673" s="68"/>
    </row>
    <row r="674" spans="15:16" ht="14.25" customHeight="1" x14ac:dyDescent="0.3">
      <c r="O674" s="68"/>
      <c r="P674" s="68"/>
    </row>
    <row r="675" spans="15:16" ht="14.25" customHeight="1" x14ac:dyDescent="0.3">
      <c r="O675" s="68"/>
      <c r="P675" s="68"/>
    </row>
    <row r="676" spans="15:16" ht="14.25" customHeight="1" x14ac:dyDescent="0.3">
      <c r="O676" s="68"/>
      <c r="P676" s="68"/>
    </row>
    <row r="677" spans="15:16" ht="14.25" customHeight="1" x14ac:dyDescent="0.3">
      <c r="O677" s="68"/>
      <c r="P677" s="68"/>
    </row>
    <row r="678" spans="15:16" ht="14.25" customHeight="1" x14ac:dyDescent="0.3">
      <c r="O678" s="68"/>
      <c r="P678" s="68"/>
    </row>
    <row r="679" spans="15:16" ht="14.25" customHeight="1" x14ac:dyDescent="0.3">
      <c r="O679" s="68"/>
      <c r="P679" s="68"/>
    </row>
    <row r="680" spans="15:16" ht="14.25" customHeight="1" x14ac:dyDescent="0.3">
      <c r="O680" s="68"/>
      <c r="P680" s="68"/>
    </row>
    <row r="681" spans="15:16" ht="14.25" customHeight="1" x14ac:dyDescent="0.3">
      <c r="O681" s="68"/>
      <c r="P681" s="68"/>
    </row>
    <row r="682" spans="15:16" ht="14.25" customHeight="1" x14ac:dyDescent="0.3">
      <c r="O682" s="68"/>
      <c r="P682" s="68"/>
    </row>
    <row r="683" spans="15:16" ht="14.25" customHeight="1" x14ac:dyDescent="0.3">
      <c r="O683" s="68"/>
      <c r="P683" s="68"/>
    </row>
    <row r="684" spans="15:16" ht="14.25" customHeight="1" x14ac:dyDescent="0.3">
      <c r="O684" s="68"/>
      <c r="P684" s="68"/>
    </row>
    <row r="685" spans="15:16" ht="14.25" customHeight="1" x14ac:dyDescent="0.3">
      <c r="O685" s="68"/>
      <c r="P685" s="68"/>
    </row>
    <row r="686" spans="15:16" ht="14.25" customHeight="1" x14ac:dyDescent="0.3">
      <c r="O686" s="68"/>
      <c r="P686" s="68"/>
    </row>
    <row r="687" spans="15:16" ht="14.25" customHeight="1" x14ac:dyDescent="0.3">
      <c r="O687" s="68"/>
      <c r="P687" s="68"/>
    </row>
    <row r="688" spans="15:16" ht="14.25" customHeight="1" x14ac:dyDescent="0.3">
      <c r="O688" s="68"/>
      <c r="P688" s="68"/>
    </row>
    <row r="689" spans="15:16" ht="14.25" customHeight="1" x14ac:dyDescent="0.3">
      <c r="O689" s="68"/>
      <c r="P689" s="68"/>
    </row>
    <row r="690" spans="15:16" ht="14.25" customHeight="1" x14ac:dyDescent="0.3">
      <c r="O690" s="68"/>
      <c r="P690" s="68"/>
    </row>
    <row r="691" spans="15:16" ht="14.25" customHeight="1" x14ac:dyDescent="0.3">
      <c r="O691" s="68"/>
      <c r="P691" s="68"/>
    </row>
    <row r="692" spans="15:16" ht="14.25" customHeight="1" x14ac:dyDescent="0.3">
      <c r="O692" s="68"/>
      <c r="P692" s="68"/>
    </row>
    <row r="693" spans="15:16" ht="14.25" customHeight="1" x14ac:dyDescent="0.3">
      <c r="O693" s="68"/>
      <c r="P693" s="68"/>
    </row>
    <row r="694" spans="15:16" ht="14.25" customHeight="1" x14ac:dyDescent="0.3">
      <c r="O694" s="68"/>
      <c r="P694" s="68"/>
    </row>
    <row r="695" spans="15:16" ht="14.25" customHeight="1" x14ac:dyDescent="0.3">
      <c r="O695" s="68"/>
      <c r="P695" s="68"/>
    </row>
    <row r="696" spans="15:16" ht="14.25" customHeight="1" x14ac:dyDescent="0.3">
      <c r="O696" s="68"/>
      <c r="P696" s="68"/>
    </row>
    <row r="697" spans="15:16" ht="14.25" customHeight="1" x14ac:dyDescent="0.3">
      <c r="O697" s="68"/>
      <c r="P697" s="68"/>
    </row>
    <row r="698" spans="15:16" ht="14.25" customHeight="1" x14ac:dyDescent="0.3">
      <c r="O698" s="68"/>
      <c r="P698" s="68"/>
    </row>
    <row r="699" spans="15:16" ht="14.25" customHeight="1" x14ac:dyDescent="0.3">
      <c r="O699" s="68"/>
      <c r="P699" s="68"/>
    </row>
    <row r="700" spans="15:16" ht="14.25" customHeight="1" x14ac:dyDescent="0.3">
      <c r="O700" s="68"/>
      <c r="P700" s="68"/>
    </row>
    <row r="701" spans="15:16" ht="14.25" customHeight="1" x14ac:dyDescent="0.3">
      <c r="O701" s="68"/>
      <c r="P701" s="68"/>
    </row>
    <row r="702" spans="15:16" ht="14.25" customHeight="1" x14ac:dyDescent="0.3">
      <c r="O702" s="68"/>
      <c r="P702" s="68"/>
    </row>
    <row r="703" spans="15:16" ht="14.25" customHeight="1" x14ac:dyDescent="0.3">
      <c r="O703" s="68"/>
      <c r="P703" s="68"/>
    </row>
    <row r="704" spans="15:16" ht="14.25" customHeight="1" x14ac:dyDescent="0.3">
      <c r="O704" s="68"/>
      <c r="P704" s="68"/>
    </row>
    <row r="705" spans="15:16" ht="14.25" customHeight="1" x14ac:dyDescent="0.3">
      <c r="O705" s="68"/>
      <c r="P705" s="68"/>
    </row>
    <row r="706" spans="15:16" ht="14.25" customHeight="1" x14ac:dyDescent="0.3">
      <c r="O706" s="68"/>
      <c r="P706" s="68"/>
    </row>
    <row r="707" spans="15:16" ht="14.25" customHeight="1" x14ac:dyDescent="0.3">
      <c r="O707" s="68"/>
      <c r="P707" s="68"/>
    </row>
    <row r="708" spans="15:16" ht="14.25" customHeight="1" x14ac:dyDescent="0.3">
      <c r="O708" s="68"/>
      <c r="P708" s="68"/>
    </row>
    <row r="709" spans="15:16" ht="14.25" customHeight="1" x14ac:dyDescent="0.3">
      <c r="O709" s="68"/>
      <c r="P709" s="68"/>
    </row>
    <row r="710" spans="15:16" ht="14.25" customHeight="1" x14ac:dyDescent="0.3">
      <c r="O710" s="68"/>
      <c r="P710" s="68"/>
    </row>
    <row r="711" spans="15:16" ht="14.25" customHeight="1" x14ac:dyDescent="0.3">
      <c r="O711" s="68"/>
      <c r="P711" s="68"/>
    </row>
    <row r="712" spans="15:16" ht="14.25" customHeight="1" x14ac:dyDescent="0.3">
      <c r="O712" s="68"/>
      <c r="P712" s="68"/>
    </row>
    <row r="713" spans="15:16" ht="14.25" customHeight="1" x14ac:dyDescent="0.3">
      <c r="O713" s="68"/>
      <c r="P713" s="68"/>
    </row>
    <row r="714" spans="15:16" ht="14.25" customHeight="1" x14ac:dyDescent="0.3">
      <c r="O714" s="68"/>
      <c r="P714" s="68"/>
    </row>
    <row r="715" spans="15:16" ht="14.25" customHeight="1" x14ac:dyDescent="0.3">
      <c r="O715" s="68"/>
      <c r="P715" s="68"/>
    </row>
    <row r="716" spans="15:16" ht="14.25" customHeight="1" x14ac:dyDescent="0.3">
      <c r="O716" s="68"/>
      <c r="P716" s="68"/>
    </row>
    <row r="717" spans="15:16" ht="14.25" customHeight="1" x14ac:dyDescent="0.3">
      <c r="O717" s="68"/>
      <c r="P717" s="68"/>
    </row>
    <row r="718" spans="15:16" ht="14.25" customHeight="1" x14ac:dyDescent="0.3">
      <c r="O718" s="68"/>
      <c r="P718" s="68"/>
    </row>
    <row r="719" spans="15:16" ht="14.25" customHeight="1" x14ac:dyDescent="0.3">
      <c r="O719" s="68"/>
      <c r="P719" s="68"/>
    </row>
    <row r="720" spans="15:16" ht="14.25" customHeight="1" x14ac:dyDescent="0.3">
      <c r="O720" s="68"/>
      <c r="P720" s="68"/>
    </row>
    <row r="721" spans="15:16" ht="14.25" customHeight="1" x14ac:dyDescent="0.3">
      <c r="O721" s="68"/>
      <c r="P721" s="68"/>
    </row>
    <row r="722" spans="15:16" ht="14.25" customHeight="1" x14ac:dyDescent="0.3">
      <c r="O722" s="68"/>
      <c r="P722" s="68"/>
    </row>
    <row r="723" spans="15:16" ht="14.25" customHeight="1" x14ac:dyDescent="0.3">
      <c r="O723" s="68"/>
      <c r="P723" s="68"/>
    </row>
    <row r="724" spans="15:16" ht="14.25" customHeight="1" x14ac:dyDescent="0.3">
      <c r="O724" s="68"/>
      <c r="P724" s="68"/>
    </row>
    <row r="725" spans="15:16" ht="14.25" customHeight="1" x14ac:dyDescent="0.3">
      <c r="O725" s="68"/>
      <c r="P725" s="68"/>
    </row>
    <row r="726" spans="15:16" ht="14.25" customHeight="1" x14ac:dyDescent="0.3">
      <c r="O726" s="68"/>
      <c r="P726" s="68"/>
    </row>
    <row r="727" spans="15:16" ht="14.25" customHeight="1" x14ac:dyDescent="0.3">
      <c r="O727" s="68"/>
      <c r="P727" s="68"/>
    </row>
    <row r="728" spans="15:16" ht="14.25" customHeight="1" x14ac:dyDescent="0.3">
      <c r="O728" s="68"/>
      <c r="P728" s="68"/>
    </row>
    <row r="729" spans="15:16" ht="14.25" customHeight="1" x14ac:dyDescent="0.3">
      <c r="O729" s="68"/>
      <c r="P729" s="68"/>
    </row>
    <row r="730" spans="15:16" ht="14.25" customHeight="1" x14ac:dyDescent="0.3">
      <c r="O730" s="68"/>
      <c r="P730" s="68"/>
    </row>
    <row r="731" spans="15:16" ht="14.25" customHeight="1" x14ac:dyDescent="0.3">
      <c r="O731" s="68"/>
      <c r="P731" s="68"/>
    </row>
    <row r="732" spans="15:16" ht="14.25" customHeight="1" x14ac:dyDescent="0.3">
      <c r="O732" s="68"/>
      <c r="P732" s="68"/>
    </row>
    <row r="733" spans="15:16" ht="14.25" customHeight="1" x14ac:dyDescent="0.3">
      <c r="O733" s="68"/>
      <c r="P733" s="68"/>
    </row>
    <row r="734" spans="15:16" ht="14.25" customHeight="1" x14ac:dyDescent="0.3">
      <c r="O734" s="68"/>
      <c r="P734" s="68"/>
    </row>
    <row r="735" spans="15:16" ht="14.25" customHeight="1" x14ac:dyDescent="0.3">
      <c r="O735" s="68"/>
      <c r="P735" s="68"/>
    </row>
    <row r="736" spans="15:16" ht="14.25" customHeight="1" x14ac:dyDescent="0.3">
      <c r="O736" s="68"/>
      <c r="P736" s="68"/>
    </row>
    <row r="737" spans="15:16" ht="14.25" customHeight="1" x14ac:dyDescent="0.3">
      <c r="O737" s="68"/>
      <c r="P737" s="68"/>
    </row>
    <row r="738" spans="15:16" ht="14.25" customHeight="1" x14ac:dyDescent="0.3">
      <c r="O738" s="68"/>
      <c r="P738" s="68"/>
    </row>
    <row r="739" spans="15:16" ht="14.25" customHeight="1" x14ac:dyDescent="0.3">
      <c r="O739" s="68"/>
      <c r="P739" s="68"/>
    </row>
    <row r="740" spans="15:16" ht="14.25" customHeight="1" x14ac:dyDescent="0.3">
      <c r="O740" s="68"/>
      <c r="P740" s="68"/>
    </row>
    <row r="741" spans="15:16" ht="14.25" customHeight="1" x14ac:dyDescent="0.3">
      <c r="O741" s="68"/>
      <c r="P741" s="68"/>
    </row>
    <row r="742" spans="15:16" ht="14.25" customHeight="1" x14ac:dyDescent="0.3">
      <c r="O742" s="68"/>
      <c r="P742" s="68"/>
    </row>
    <row r="743" spans="15:16" ht="14.25" customHeight="1" x14ac:dyDescent="0.3">
      <c r="O743" s="68"/>
      <c r="P743" s="68"/>
    </row>
    <row r="744" spans="15:16" ht="14.25" customHeight="1" x14ac:dyDescent="0.3">
      <c r="O744" s="68"/>
      <c r="P744" s="68"/>
    </row>
    <row r="745" spans="15:16" ht="14.25" customHeight="1" x14ac:dyDescent="0.3">
      <c r="O745" s="68"/>
      <c r="P745" s="68"/>
    </row>
    <row r="746" spans="15:16" ht="14.25" customHeight="1" x14ac:dyDescent="0.3">
      <c r="O746" s="68"/>
      <c r="P746" s="68"/>
    </row>
    <row r="747" spans="15:16" ht="14.25" customHeight="1" x14ac:dyDescent="0.3">
      <c r="O747" s="68"/>
      <c r="P747" s="68"/>
    </row>
    <row r="748" spans="15:16" ht="14.25" customHeight="1" x14ac:dyDescent="0.3">
      <c r="O748" s="68"/>
      <c r="P748" s="68"/>
    </row>
    <row r="749" spans="15:16" ht="14.25" customHeight="1" x14ac:dyDescent="0.3">
      <c r="O749" s="68"/>
      <c r="P749" s="68"/>
    </row>
    <row r="750" spans="15:16" ht="14.25" customHeight="1" x14ac:dyDescent="0.3">
      <c r="O750" s="68"/>
      <c r="P750" s="68"/>
    </row>
    <row r="751" spans="15:16" ht="14.25" customHeight="1" x14ac:dyDescent="0.3">
      <c r="O751" s="68"/>
      <c r="P751" s="68"/>
    </row>
    <row r="752" spans="15:16" ht="14.25" customHeight="1" x14ac:dyDescent="0.3">
      <c r="O752" s="68"/>
      <c r="P752" s="68"/>
    </row>
    <row r="753" spans="15:16" ht="14.25" customHeight="1" x14ac:dyDescent="0.3">
      <c r="O753" s="68"/>
      <c r="P753" s="68"/>
    </row>
    <row r="754" spans="15:16" ht="14.25" customHeight="1" x14ac:dyDescent="0.3">
      <c r="O754" s="68"/>
      <c r="P754" s="68"/>
    </row>
    <row r="755" spans="15:16" ht="14.25" customHeight="1" x14ac:dyDescent="0.3">
      <c r="O755" s="68"/>
      <c r="P755" s="68"/>
    </row>
    <row r="756" spans="15:16" ht="14.25" customHeight="1" x14ac:dyDescent="0.3">
      <c r="O756" s="68"/>
      <c r="P756" s="68"/>
    </row>
    <row r="757" spans="15:16" ht="14.25" customHeight="1" x14ac:dyDescent="0.3">
      <c r="O757" s="68"/>
      <c r="P757" s="68"/>
    </row>
    <row r="758" spans="15:16" ht="14.25" customHeight="1" x14ac:dyDescent="0.3">
      <c r="O758" s="68"/>
      <c r="P758" s="68"/>
    </row>
    <row r="759" spans="15:16" ht="14.25" customHeight="1" x14ac:dyDescent="0.3">
      <c r="O759" s="68"/>
      <c r="P759" s="68"/>
    </row>
    <row r="760" spans="15:16" ht="14.25" customHeight="1" x14ac:dyDescent="0.3">
      <c r="O760" s="68"/>
      <c r="P760" s="68"/>
    </row>
    <row r="761" spans="15:16" ht="14.25" customHeight="1" x14ac:dyDescent="0.3">
      <c r="O761" s="68"/>
      <c r="P761" s="68"/>
    </row>
    <row r="762" spans="15:16" ht="14.25" customHeight="1" x14ac:dyDescent="0.3">
      <c r="O762" s="68"/>
      <c r="P762" s="68"/>
    </row>
    <row r="763" spans="15:16" ht="14.25" customHeight="1" x14ac:dyDescent="0.3">
      <c r="O763" s="68"/>
      <c r="P763" s="68"/>
    </row>
    <row r="764" spans="15:16" ht="14.25" customHeight="1" x14ac:dyDescent="0.3">
      <c r="O764" s="68"/>
      <c r="P764" s="68"/>
    </row>
    <row r="765" spans="15:16" ht="14.25" customHeight="1" x14ac:dyDescent="0.3">
      <c r="O765" s="68"/>
      <c r="P765" s="68"/>
    </row>
    <row r="766" spans="15:16" ht="14.25" customHeight="1" x14ac:dyDescent="0.3">
      <c r="O766" s="68"/>
      <c r="P766" s="68"/>
    </row>
    <row r="767" spans="15:16" ht="14.25" customHeight="1" x14ac:dyDescent="0.3">
      <c r="O767" s="68"/>
      <c r="P767" s="68"/>
    </row>
    <row r="768" spans="15:16" ht="14.25" customHeight="1" x14ac:dyDescent="0.3">
      <c r="O768" s="68"/>
      <c r="P768" s="68"/>
    </row>
    <row r="769" spans="15:16" ht="14.25" customHeight="1" x14ac:dyDescent="0.3">
      <c r="O769" s="68"/>
      <c r="P769" s="68"/>
    </row>
    <row r="770" spans="15:16" ht="14.25" customHeight="1" x14ac:dyDescent="0.3">
      <c r="O770" s="68"/>
      <c r="P770" s="68"/>
    </row>
    <row r="771" spans="15:16" ht="14.25" customHeight="1" x14ac:dyDescent="0.3">
      <c r="O771" s="68"/>
      <c r="P771" s="68"/>
    </row>
    <row r="772" spans="15:16" ht="14.25" customHeight="1" x14ac:dyDescent="0.3">
      <c r="O772" s="68"/>
      <c r="P772" s="68"/>
    </row>
    <row r="773" spans="15:16" ht="14.25" customHeight="1" x14ac:dyDescent="0.3">
      <c r="O773" s="68"/>
      <c r="P773" s="68"/>
    </row>
    <row r="774" spans="15:16" ht="14.25" customHeight="1" x14ac:dyDescent="0.3">
      <c r="O774" s="68"/>
      <c r="P774" s="68"/>
    </row>
    <row r="775" spans="15:16" ht="14.25" customHeight="1" x14ac:dyDescent="0.3">
      <c r="O775" s="68"/>
      <c r="P775" s="68"/>
    </row>
    <row r="776" spans="15:16" ht="14.25" customHeight="1" x14ac:dyDescent="0.3">
      <c r="O776" s="68"/>
      <c r="P776" s="68"/>
    </row>
    <row r="777" spans="15:16" ht="14.25" customHeight="1" x14ac:dyDescent="0.3">
      <c r="O777" s="68"/>
      <c r="P777" s="68"/>
    </row>
    <row r="778" spans="15:16" ht="14.25" customHeight="1" x14ac:dyDescent="0.3">
      <c r="O778" s="68"/>
      <c r="P778" s="68"/>
    </row>
    <row r="779" spans="15:16" ht="14.25" customHeight="1" x14ac:dyDescent="0.3">
      <c r="O779" s="68"/>
      <c r="P779" s="68"/>
    </row>
    <row r="780" spans="15:16" ht="14.25" customHeight="1" x14ac:dyDescent="0.3">
      <c r="O780" s="68"/>
      <c r="P780" s="68"/>
    </row>
    <row r="781" spans="15:16" ht="14.25" customHeight="1" x14ac:dyDescent="0.3">
      <c r="O781" s="68"/>
      <c r="P781" s="68"/>
    </row>
    <row r="782" spans="15:16" ht="14.25" customHeight="1" x14ac:dyDescent="0.3">
      <c r="O782" s="68"/>
      <c r="P782" s="68"/>
    </row>
    <row r="783" spans="15:16" ht="14.25" customHeight="1" x14ac:dyDescent="0.3">
      <c r="O783" s="68"/>
      <c r="P783" s="68"/>
    </row>
    <row r="784" spans="15:16" ht="14.25" customHeight="1" x14ac:dyDescent="0.3">
      <c r="O784" s="68"/>
      <c r="P784" s="68"/>
    </row>
    <row r="785" spans="15:16" ht="14.25" customHeight="1" x14ac:dyDescent="0.3">
      <c r="O785" s="68"/>
      <c r="P785" s="68"/>
    </row>
    <row r="786" spans="15:16" ht="14.25" customHeight="1" x14ac:dyDescent="0.3">
      <c r="O786" s="68"/>
      <c r="P786" s="68"/>
    </row>
    <row r="787" spans="15:16" ht="14.25" customHeight="1" x14ac:dyDescent="0.3">
      <c r="O787" s="68"/>
      <c r="P787" s="68"/>
    </row>
    <row r="788" spans="15:16" ht="14.25" customHeight="1" x14ac:dyDescent="0.3">
      <c r="O788" s="68"/>
      <c r="P788" s="68"/>
    </row>
    <row r="789" spans="15:16" ht="14.25" customHeight="1" x14ac:dyDescent="0.3">
      <c r="O789" s="68"/>
      <c r="P789" s="68"/>
    </row>
    <row r="790" spans="15:16" ht="14.25" customHeight="1" x14ac:dyDescent="0.3">
      <c r="O790" s="68"/>
      <c r="P790" s="68"/>
    </row>
    <row r="791" spans="15:16" ht="14.25" customHeight="1" x14ac:dyDescent="0.3">
      <c r="O791" s="68"/>
      <c r="P791" s="68"/>
    </row>
    <row r="792" spans="15:16" ht="14.25" customHeight="1" x14ac:dyDescent="0.3">
      <c r="O792" s="68"/>
      <c r="P792" s="68"/>
    </row>
    <row r="793" spans="15:16" ht="14.25" customHeight="1" x14ac:dyDescent="0.3">
      <c r="O793" s="68"/>
      <c r="P793" s="68"/>
    </row>
    <row r="794" spans="15:16" ht="14.25" customHeight="1" x14ac:dyDescent="0.3">
      <c r="O794" s="68"/>
      <c r="P794" s="68"/>
    </row>
    <row r="795" spans="15:16" ht="14.25" customHeight="1" x14ac:dyDescent="0.3">
      <c r="O795" s="68"/>
      <c r="P795" s="68"/>
    </row>
    <row r="796" spans="15:16" ht="14.25" customHeight="1" x14ac:dyDescent="0.3">
      <c r="O796" s="68"/>
      <c r="P796" s="68"/>
    </row>
    <row r="797" spans="15:16" ht="14.25" customHeight="1" x14ac:dyDescent="0.3">
      <c r="O797" s="68"/>
      <c r="P797" s="68"/>
    </row>
    <row r="798" spans="15:16" ht="14.25" customHeight="1" x14ac:dyDescent="0.3">
      <c r="O798" s="68"/>
      <c r="P798" s="68"/>
    </row>
    <row r="799" spans="15:16" ht="14.25" customHeight="1" x14ac:dyDescent="0.3">
      <c r="O799" s="68"/>
      <c r="P799" s="68"/>
    </row>
    <row r="800" spans="15:16" ht="14.25" customHeight="1" x14ac:dyDescent="0.3">
      <c r="O800" s="68"/>
      <c r="P800" s="68"/>
    </row>
    <row r="801" spans="15:16" ht="14.25" customHeight="1" x14ac:dyDescent="0.3">
      <c r="O801" s="68"/>
      <c r="P801" s="68"/>
    </row>
    <row r="802" spans="15:16" ht="14.25" customHeight="1" x14ac:dyDescent="0.3">
      <c r="O802" s="68"/>
      <c r="P802" s="68"/>
    </row>
    <row r="803" spans="15:16" ht="14.25" customHeight="1" x14ac:dyDescent="0.3">
      <c r="O803" s="68"/>
      <c r="P803" s="68"/>
    </row>
    <row r="804" spans="15:16" ht="14.25" customHeight="1" x14ac:dyDescent="0.3">
      <c r="O804" s="68"/>
      <c r="P804" s="68"/>
    </row>
    <row r="805" spans="15:16" ht="14.25" customHeight="1" x14ac:dyDescent="0.3">
      <c r="O805" s="68"/>
      <c r="P805" s="68"/>
    </row>
    <row r="806" spans="15:16" ht="14.25" customHeight="1" x14ac:dyDescent="0.3">
      <c r="O806" s="68"/>
      <c r="P806" s="68"/>
    </row>
    <row r="807" spans="15:16" ht="14.25" customHeight="1" x14ac:dyDescent="0.3">
      <c r="O807" s="68"/>
      <c r="P807" s="68"/>
    </row>
    <row r="808" spans="15:16" ht="14.25" customHeight="1" x14ac:dyDescent="0.3">
      <c r="O808" s="68"/>
      <c r="P808" s="68"/>
    </row>
    <row r="809" spans="15:16" ht="14.25" customHeight="1" x14ac:dyDescent="0.3">
      <c r="O809" s="68"/>
      <c r="P809" s="68"/>
    </row>
    <row r="810" spans="15:16" ht="14.25" customHeight="1" x14ac:dyDescent="0.3">
      <c r="O810" s="68"/>
      <c r="P810" s="68"/>
    </row>
    <row r="811" spans="15:16" ht="14.25" customHeight="1" x14ac:dyDescent="0.3">
      <c r="O811" s="68"/>
      <c r="P811" s="68"/>
    </row>
    <row r="812" spans="15:16" ht="14.25" customHeight="1" x14ac:dyDescent="0.3">
      <c r="O812" s="68"/>
      <c r="P812" s="68"/>
    </row>
    <row r="813" spans="15:16" ht="14.25" customHeight="1" x14ac:dyDescent="0.3">
      <c r="O813" s="68"/>
      <c r="P813" s="68"/>
    </row>
    <row r="814" spans="15:16" ht="14.25" customHeight="1" x14ac:dyDescent="0.3">
      <c r="O814" s="68"/>
      <c r="P814" s="68"/>
    </row>
    <row r="815" spans="15:16" ht="14.25" customHeight="1" x14ac:dyDescent="0.3">
      <c r="O815" s="68"/>
      <c r="P815" s="68"/>
    </row>
    <row r="816" spans="15:16" ht="14.25" customHeight="1" x14ac:dyDescent="0.3">
      <c r="O816" s="68"/>
      <c r="P816" s="68"/>
    </row>
    <row r="817" spans="15:16" ht="14.25" customHeight="1" x14ac:dyDescent="0.3">
      <c r="O817" s="68"/>
      <c r="P817" s="68"/>
    </row>
    <row r="818" spans="15:16" ht="14.25" customHeight="1" x14ac:dyDescent="0.3">
      <c r="O818" s="68"/>
      <c r="P818" s="68"/>
    </row>
    <row r="819" spans="15:16" ht="14.25" customHeight="1" x14ac:dyDescent="0.3">
      <c r="O819" s="68"/>
      <c r="P819" s="68"/>
    </row>
    <row r="820" spans="15:16" ht="14.25" customHeight="1" x14ac:dyDescent="0.3">
      <c r="O820" s="68"/>
      <c r="P820" s="68"/>
    </row>
    <row r="821" spans="15:16" ht="14.25" customHeight="1" x14ac:dyDescent="0.3">
      <c r="O821" s="68"/>
      <c r="P821" s="68"/>
    </row>
    <row r="822" spans="15:16" ht="14.25" customHeight="1" x14ac:dyDescent="0.3">
      <c r="O822" s="68"/>
      <c r="P822" s="68"/>
    </row>
    <row r="823" spans="15:16" ht="14.25" customHeight="1" x14ac:dyDescent="0.3">
      <c r="O823" s="68"/>
      <c r="P823" s="68"/>
    </row>
    <row r="824" spans="15:16" ht="14.25" customHeight="1" x14ac:dyDescent="0.3">
      <c r="O824" s="68"/>
      <c r="P824" s="68"/>
    </row>
    <row r="825" spans="15:16" ht="14.25" customHeight="1" x14ac:dyDescent="0.3">
      <c r="O825" s="68"/>
      <c r="P825" s="68"/>
    </row>
    <row r="826" spans="15:16" ht="14.25" customHeight="1" x14ac:dyDescent="0.3">
      <c r="O826" s="68"/>
      <c r="P826" s="68"/>
    </row>
    <row r="827" spans="15:16" ht="14.25" customHeight="1" x14ac:dyDescent="0.3">
      <c r="O827" s="68"/>
      <c r="P827" s="68"/>
    </row>
    <row r="828" spans="15:16" ht="14.25" customHeight="1" x14ac:dyDescent="0.3">
      <c r="O828" s="68"/>
      <c r="P828" s="68"/>
    </row>
    <row r="829" spans="15:16" ht="14.25" customHeight="1" x14ac:dyDescent="0.3">
      <c r="O829" s="68"/>
      <c r="P829" s="68"/>
    </row>
    <row r="830" spans="15:16" ht="14.25" customHeight="1" x14ac:dyDescent="0.3">
      <c r="O830" s="68"/>
      <c r="P830" s="68"/>
    </row>
    <row r="831" spans="15:16" ht="14.25" customHeight="1" x14ac:dyDescent="0.3">
      <c r="O831" s="68"/>
      <c r="P831" s="68"/>
    </row>
    <row r="832" spans="15:16" ht="14.25" customHeight="1" x14ac:dyDescent="0.3">
      <c r="O832" s="68"/>
      <c r="P832" s="68"/>
    </row>
    <row r="833" spans="15:16" ht="14.25" customHeight="1" x14ac:dyDescent="0.3">
      <c r="O833" s="68"/>
      <c r="P833" s="68"/>
    </row>
    <row r="834" spans="15:16" ht="14.25" customHeight="1" x14ac:dyDescent="0.3">
      <c r="O834" s="68"/>
      <c r="P834" s="68"/>
    </row>
    <row r="835" spans="15:16" ht="14.25" customHeight="1" x14ac:dyDescent="0.3">
      <c r="O835" s="68"/>
      <c r="P835" s="68"/>
    </row>
    <row r="836" spans="15:16" ht="14.25" customHeight="1" x14ac:dyDescent="0.3">
      <c r="O836" s="68"/>
      <c r="P836" s="68"/>
    </row>
    <row r="837" spans="15:16" ht="14.25" customHeight="1" x14ac:dyDescent="0.3">
      <c r="O837" s="68"/>
      <c r="P837" s="68"/>
    </row>
    <row r="838" spans="15:16" ht="14.25" customHeight="1" x14ac:dyDescent="0.3">
      <c r="O838" s="68"/>
      <c r="P838" s="68"/>
    </row>
    <row r="839" spans="15:16" ht="14.25" customHeight="1" x14ac:dyDescent="0.3">
      <c r="O839" s="68"/>
      <c r="P839" s="68"/>
    </row>
    <row r="840" spans="15:16" ht="14.25" customHeight="1" x14ac:dyDescent="0.3">
      <c r="O840" s="68"/>
      <c r="P840" s="68"/>
    </row>
    <row r="841" spans="15:16" ht="14.25" customHeight="1" x14ac:dyDescent="0.3">
      <c r="O841" s="68"/>
      <c r="P841" s="68"/>
    </row>
    <row r="842" spans="15:16" ht="14.25" customHeight="1" x14ac:dyDescent="0.3">
      <c r="O842" s="68"/>
      <c r="P842" s="68"/>
    </row>
    <row r="843" spans="15:16" ht="14.25" customHeight="1" x14ac:dyDescent="0.3">
      <c r="O843" s="68"/>
      <c r="P843" s="68"/>
    </row>
    <row r="844" spans="15:16" ht="14.25" customHeight="1" x14ac:dyDescent="0.3">
      <c r="O844" s="68"/>
      <c r="P844" s="68"/>
    </row>
    <row r="845" spans="15:16" ht="14.25" customHeight="1" x14ac:dyDescent="0.3">
      <c r="O845" s="68"/>
      <c r="P845" s="68"/>
    </row>
    <row r="846" spans="15:16" ht="14.25" customHeight="1" x14ac:dyDescent="0.3">
      <c r="O846" s="68"/>
      <c r="P846" s="68"/>
    </row>
    <row r="847" spans="15:16" ht="14.25" customHeight="1" x14ac:dyDescent="0.3">
      <c r="O847" s="68"/>
      <c r="P847" s="68"/>
    </row>
    <row r="848" spans="15:16" ht="14.25" customHeight="1" x14ac:dyDescent="0.3">
      <c r="O848" s="68"/>
      <c r="P848" s="68"/>
    </row>
    <row r="849" spans="15:16" ht="14.25" customHeight="1" x14ac:dyDescent="0.3">
      <c r="O849" s="68"/>
      <c r="P849" s="68"/>
    </row>
    <row r="850" spans="15:16" ht="14.25" customHeight="1" x14ac:dyDescent="0.3">
      <c r="O850" s="68"/>
      <c r="P850" s="68"/>
    </row>
    <row r="851" spans="15:16" ht="14.25" customHeight="1" x14ac:dyDescent="0.3">
      <c r="O851" s="68"/>
      <c r="P851" s="68"/>
    </row>
    <row r="852" spans="15:16" ht="14.25" customHeight="1" x14ac:dyDescent="0.3">
      <c r="O852" s="68"/>
      <c r="P852" s="68"/>
    </row>
    <row r="853" spans="15:16" ht="14.25" customHeight="1" x14ac:dyDescent="0.3">
      <c r="O853" s="68"/>
      <c r="P853" s="68"/>
    </row>
    <row r="854" spans="15:16" ht="14.25" customHeight="1" x14ac:dyDescent="0.3">
      <c r="O854" s="68"/>
      <c r="P854" s="68"/>
    </row>
    <row r="855" spans="15:16" ht="14.25" customHeight="1" x14ac:dyDescent="0.3">
      <c r="O855" s="68"/>
      <c r="P855" s="68"/>
    </row>
    <row r="856" spans="15:16" ht="14.25" customHeight="1" x14ac:dyDescent="0.3">
      <c r="O856" s="68"/>
      <c r="P856" s="68"/>
    </row>
    <row r="857" spans="15:16" ht="14.25" customHeight="1" x14ac:dyDescent="0.3">
      <c r="O857" s="68"/>
      <c r="P857" s="68"/>
    </row>
    <row r="858" spans="15:16" ht="14.25" customHeight="1" x14ac:dyDescent="0.3">
      <c r="O858" s="68"/>
      <c r="P858" s="68"/>
    </row>
    <row r="859" spans="15:16" ht="14.25" customHeight="1" x14ac:dyDescent="0.3">
      <c r="O859" s="68"/>
      <c r="P859" s="68"/>
    </row>
    <row r="860" spans="15:16" ht="14.25" customHeight="1" x14ac:dyDescent="0.3">
      <c r="O860" s="68"/>
      <c r="P860" s="68"/>
    </row>
    <row r="861" spans="15:16" ht="14.25" customHeight="1" x14ac:dyDescent="0.3">
      <c r="O861" s="68"/>
      <c r="P861" s="68"/>
    </row>
    <row r="862" spans="15:16" ht="14.25" customHeight="1" x14ac:dyDescent="0.3">
      <c r="O862" s="68"/>
      <c r="P862" s="68"/>
    </row>
    <row r="863" spans="15:16" ht="14.25" customHeight="1" x14ac:dyDescent="0.3">
      <c r="O863" s="68"/>
      <c r="P863" s="68"/>
    </row>
    <row r="864" spans="15:16" ht="14.25" customHeight="1" x14ac:dyDescent="0.3">
      <c r="O864" s="68"/>
      <c r="P864" s="68"/>
    </row>
    <row r="865" spans="15:16" ht="14.25" customHeight="1" x14ac:dyDescent="0.3">
      <c r="O865" s="68"/>
      <c r="P865" s="68"/>
    </row>
    <row r="866" spans="15:16" ht="14.25" customHeight="1" x14ac:dyDescent="0.3">
      <c r="O866" s="68"/>
      <c r="P866" s="68"/>
    </row>
    <row r="867" spans="15:16" ht="14.25" customHeight="1" x14ac:dyDescent="0.3">
      <c r="O867" s="68"/>
      <c r="P867" s="68"/>
    </row>
    <row r="868" spans="15:16" ht="14.25" customHeight="1" x14ac:dyDescent="0.3">
      <c r="O868" s="68"/>
      <c r="P868" s="68"/>
    </row>
    <row r="869" spans="15:16" ht="14.25" customHeight="1" x14ac:dyDescent="0.3">
      <c r="O869" s="68"/>
      <c r="P869" s="68"/>
    </row>
    <row r="870" spans="15:16" ht="14.25" customHeight="1" x14ac:dyDescent="0.3">
      <c r="O870" s="68"/>
      <c r="P870" s="68"/>
    </row>
    <row r="871" spans="15:16" ht="14.25" customHeight="1" x14ac:dyDescent="0.3">
      <c r="O871" s="68"/>
      <c r="P871" s="68"/>
    </row>
    <row r="872" spans="15:16" ht="14.25" customHeight="1" x14ac:dyDescent="0.3">
      <c r="O872" s="68"/>
      <c r="P872" s="68"/>
    </row>
    <row r="873" spans="15:16" ht="14.25" customHeight="1" x14ac:dyDescent="0.3">
      <c r="O873" s="68"/>
      <c r="P873" s="68"/>
    </row>
    <row r="874" spans="15:16" ht="14.25" customHeight="1" x14ac:dyDescent="0.3">
      <c r="O874" s="68"/>
      <c r="P874" s="68"/>
    </row>
    <row r="875" spans="15:16" ht="14.25" customHeight="1" x14ac:dyDescent="0.3">
      <c r="O875" s="68"/>
      <c r="P875" s="68"/>
    </row>
    <row r="876" spans="15:16" ht="14.25" customHeight="1" x14ac:dyDescent="0.3">
      <c r="O876" s="68"/>
      <c r="P876" s="68"/>
    </row>
    <row r="877" spans="15:16" ht="14.25" customHeight="1" x14ac:dyDescent="0.3">
      <c r="O877" s="68"/>
      <c r="P877" s="68"/>
    </row>
    <row r="878" spans="15:16" ht="14.25" customHeight="1" x14ac:dyDescent="0.3">
      <c r="O878" s="68"/>
      <c r="P878" s="68"/>
    </row>
    <row r="879" spans="15:16" ht="14.25" customHeight="1" x14ac:dyDescent="0.3">
      <c r="O879" s="68"/>
      <c r="P879" s="68"/>
    </row>
    <row r="880" spans="15:16" ht="14.25" customHeight="1" x14ac:dyDescent="0.3">
      <c r="O880" s="68"/>
      <c r="P880" s="68"/>
    </row>
    <row r="881" spans="15:16" ht="14.25" customHeight="1" x14ac:dyDescent="0.3">
      <c r="O881" s="68"/>
      <c r="P881" s="68"/>
    </row>
    <row r="882" spans="15:16" ht="14.25" customHeight="1" x14ac:dyDescent="0.3">
      <c r="O882" s="68"/>
      <c r="P882" s="68"/>
    </row>
    <row r="883" spans="15:16" ht="14.25" customHeight="1" x14ac:dyDescent="0.3">
      <c r="O883" s="68"/>
      <c r="P883" s="68"/>
    </row>
    <row r="884" spans="15:16" ht="14.25" customHeight="1" x14ac:dyDescent="0.3">
      <c r="O884" s="68"/>
      <c r="P884" s="68"/>
    </row>
    <row r="885" spans="15:16" ht="14.25" customHeight="1" x14ac:dyDescent="0.3">
      <c r="O885" s="68"/>
      <c r="P885" s="68"/>
    </row>
    <row r="886" spans="15:16" ht="14.25" customHeight="1" x14ac:dyDescent="0.3">
      <c r="O886" s="68"/>
      <c r="P886" s="68"/>
    </row>
    <row r="887" spans="15:16" ht="14.25" customHeight="1" x14ac:dyDescent="0.3">
      <c r="O887" s="68"/>
      <c r="P887" s="68"/>
    </row>
    <row r="888" spans="15:16" ht="14.25" customHeight="1" x14ac:dyDescent="0.3">
      <c r="O888" s="68"/>
      <c r="P888" s="68"/>
    </row>
    <row r="889" spans="15:16" ht="14.25" customHeight="1" x14ac:dyDescent="0.3">
      <c r="O889" s="68"/>
      <c r="P889" s="68"/>
    </row>
    <row r="890" spans="15:16" ht="14.25" customHeight="1" x14ac:dyDescent="0.3">
      <c r="O890" s="68"/>
      <c r="P890" s="68"/>
    </row>
    <row r="891" spans="15:16" ht="14.25" customHeight="1" x14ac:dyDescent="0.3">
      <c r="O891" s="68"/>
      <c r="P891" s="68"/>
    </row>
    <row r="892" spans="15:16" ht="14.25" customHeight="1" x14ac:dyDescent="0.3">
      <c r="O892" s="68"/>
      <c r="P892" s="68"/>
    </row>
    <row r="893" spans="15:16" ht="14.25" customHeight="1" x14ac:dyDescent="0.3">
      <c r="O893" s="68"/>
      <c r="P893" s="68"/>
    </row>
    <row r="894" spans="15:16" ht="14.25" customHeight="1" x14ac:dyDescent="0.3">
      <c r="O894" s="68"/>
      <c r="P894" s="68"/>
    </row>
    <row r="895" spans="15:16" ht="14.25" customHeight="1" x14ac:dyDescent="0.3">
      <c r="O895" s="68"/>
      <c r="P895" s="68"/>
    </row>
    <row r="896" spans="15:16" ht="14.25" customHeight="1" x14ac:dyDescent="0.3">
      <c r="O896" s="68"/>
      <c r="P896" s="68"/>
    </row>
    <row r="897" spans="15:16" ht="14.25" customHeight="1" x14ac:dyDescent="0.3">
      <c r="O897" s="68"/>
      <c r="P897" s="68"/>
    </row>
    <row r="898" spans="15:16" ht="14.25" customHeight="1" x14ac:dyDescent="0.3">
      <c r="O898" s="68"/>
      <c r="P898" s="68"/>
    </row>
    <row r="899" spans="15:16" ht="14.25" customHeight="1" x14ac:dyDescent="0.3">
      <c r="O899" s="68"/>
      <c r="P899" s="68"/>
    </row>
    <row r="900" spans="15:16" ht="14.25" customHeight="1" x14ac:dyDescent="0.3">
      <c r="O900" s="68"/>
      <c r="P900" s="68"/>
    </row>
    <row r="901" spans="15:16" ht="14.25" customHeight="1" x14ac:dyDescent="0.3">
      <c r="O901" s="68"/>
      <c r="P901" s="68"/>
    </row>
    <row r="902" spans="15:16" ht="14.25" customHeight="1" x14ac:dyDescent="0.3">
      <c r="O902" s="68"/>
      <c r="P902" s="68"/>
    </row>
    <row r="903" spans="15:16" ht="14.25" customHeight="1" x14ac:dyDescent="0.3">
      <c r="O903" s="68"/>
      <c r="P903" s="68"/>
    </row>
    <row r="904" spans="15:16" ht="14.25" customHeight="1" x14ac:dyDescent="0.3">
      <c r="O904" s="68"/>
      <c r="P904" s="68"/>
    </row>
    <row r="905" spans="15:16" ht="14.25" customHeight="1" x14ac:dyDescent="0.3">
      <c r="O905" s="68"/>
      <c r="P905" s="68"/>
    </row>
    <row r="906" spans="15:16" ht="14.25" customHeight="1" x14ac:dyDescent="0.3">
      <c r="O906" s="68"/>
      <c r="P906" s="68"/>
    </row>
    <row r="907" spans="15:16" ht="14.25" customHeight="1" x14ac:dyDescent="0.3">
      <c r="O907" s="68"/>
      <c r="P907" s="68"/>
    </row>
    <row r="908" spans="15:16" ht="14.25" customHeight="1" x14ac:dyDescent="0.3">
      <c r="O908" s="68"/>
      <c r="P908" s="68"/>
    </row>
    <row r="909" spans="15:16" ht="14.25" customHeight="1" x14ac:dyDescent="0.3">
      <c r="O909" s="68"/>
      <c r="P909" s="68"/>
    </row>
    <row r="910" spans="15:16" ht="14.25" customHeight="1" x14ac:dyDescent="0.3">
      <c r="O910" s="68"/>
      <c r="P910" s="68"/>
    </row>
    <row r="911" spans="15:16" ht="14.25" customHeight="1" x14ac:dyDescent="0.3">
      <c r="O911" s="68"/>
      <c r="P911" s="68"/>
    </row>
    <row r="912" spans="15:16" ht="14.25" customHeight="1" x14ac:dyDescent="0.3">
      <c r="O912" s="68"/>
      <c r="P912" s="68"/>
    </row>
    <row r="913" spans="15:16" ht="14.25" customHeight="1" x14ac:dyDescent="0.3">
      <c r="O913" s="68"/>
      <c r="P913" s="68"/>
    </row>
    <row r="914" spans="15:16" ht="14.25" customHeight="1" x14ac:dyDescent="0.3">
      <c r="O914" s="68"/>
      <c r="P914" s="68"/>
    </row>
    <row r="915" spans="15:16" ht="14.25" customHeight="1" x14ac:dyDescent="0.3">
      <c r="O915" s="68"/>
      <c r="P915" s="68"/>
    </row>
    <row r="916" spans="15:16" ht="14.25" customHeight="1" x14ac:dyDescent="0.3">
      <c r="O916" s="68"/>
      <c r="P916" s="68"/>
    </row>
    <row r="917" spans="15:16" ht="14.25" customHeight="1" x14ac:dyDescent="0.3">
      <c r="O917" s="68"/>
      <c r="P917" s="68"/>
    </row>
    <row r="918" spans="15:16" ht="14.25" customHeight="1" x14ac:dyDescent="0.3">
      <c r="O918" s="68"/>
      <c r="P918" s="68"/>
    </row>
    <row r="919" spans="15:16" ht="14.25" customHeight="1" x14ac:dyDescent="0.3">
      <c r="O919" s="68"/>
      <c r="P919" s="68"/>
    </row>
    <row r="920" spans="15:16" ht="14.25" customHeight="1" x14ac:dyDescent="0.3">
      <c r="O920" s="68"/>
      <c r="P920" s="68"/>
    </row>
    <row r="921" spans="15:16" ht="14.25" customHeight="1" x14ac:dyDescent="0.3">
      <c r="O921" s="68"/>
      <c r="P921" s="68"/>
    </row>
    <row r="922" spans="15:16" ht="14.25" customHeight="1" x14ac:dyDescent="0.3">
      <c r="O922" s="68"/>
      <c r="P922" s="68"/>
    </row>
    <row r="923" spans="15:16" ht="14.25" customHeight="1" x14ac:dyDescent="0.3">
      <c r="O923" s="68"/>
      <c r="P923" s="68"/>
    </row>
    <row r="924" spans="15:16" ht="14.25" customHeight="1" x14ac:dyDescent="0.3">
      <c r="O924" s="68"/>
      <c r="P924" s="68"/>
    </row>
    <row r="925" spans="15:16" ht="14.25" customHeight="1" x14ac:dyDescent="0.3">
      <c r="O925" s="68"/>
      <c r="P925" s="68"/>
    </row>
    <row r="926" spans="15:16" ht="14.25" customHeight="1" x14ac:dyDescent="0.3">
      <c r="O926" s="68"/>
      <c r="P926" s="68"/>
    </row>
    <row r="927" spans="15:16" ht="14.25" customHeight="1" x14ac:dyDescent="0.3">
      <c r="O927" s="68"/>
      <c r="P927" s="68"/>
    </row>
    <row r="928" spans="15:16" ht="14.25" customHeight="1" x14ac:dyDescent="0.3">
      <c r="O928" s="68"/>
      <c r="P928" s="68"/>
    </row>
    <row r="929" spans="15:16" ht="14.25" customHeight="1" x14ac:dyDescent="0.3">
      <c r="O929" s="68"/>
      <c r="P929" s="68"/>
    </row>
    <row r="930" spans="15:16" ht="14.25" customHeight="1" x14ac:dyDescent="0.3">
      <c r="O930" s="68"/>
      <c r="P930" s="68"/>
    </row>
    <row r="931" spans="15:16" ht="14.25" customHeight="1" x14ac:dyDescent="0.3">
      <c r="O931" s="68"/>
      <c r="P931" s="68"/>
    </row>
    <row r="932" spans="15:16" ht="14.25" customHeight="1" x14ac:dyDescent="0.3">
      <c r="O932" s="68"/>
      <c r="P932" s="68"/>
    </row>
    <row r="933" spans="15:16" ht="14.25" customHeight="1" x14ac:dyDescent="0.3">
      <c r="O933" s="68"/>
      <c r="P933" s="68"/>
    </row>
    <row r="934" spans="15:16" ht="14.25" customHeight="1" x14ac:dyDescent="0.3">
      <c r="O934" s="68"/>
      <c r="P934" s="68"/>
    </row>
    <row r="935" spans="15:16" ht="14.25" customHeight="1" x14ac:dyDescent="0.3">
      <c r="O935" s="68"/>
      <c r="P935" s="68"/>
    </row>
    <row r="936" spans="15:16" ht="14.25" customHeight="1" x14ac:dyDescent="0.3">
      <c r="O936" s="68"/>
      <c r="P936" s="68"/>
    </row>
    <row r="937" spans="15:16" ht="14.25" customHeight="1" x14ac:dyDescent="0.3">
      <c r="O937" s="68"/>
      <c r="P937" s="68"/>
    </row>
    <row r="938" spans="15:16" ht="14.25" customHeight="1" x14ac:dyDescent="0.3">
      <c r="O938" s="68"/>
      <c r="P938" s="68"/>
    </row>
    <row r="939" spans="15:16" ht="14.25" customHeight="1" x14ac:dyDescent="0.3">
      <c r="O939" s="68"/>
      <c r="P939" s="68"/>
    </row>
    <row r="940" spans="15:16" ht="14.25" customHeight="1" x14ac:dyDescent="0.3">
      <c r="O940" s="68"/>
      <c r="P940" s="68"/>
    </row>
    <row r="941" spans="15:16" ht="14.25" customHeight="1" x14ac:dyDescent="0.3">
      <c r="O941" s="68"/>
      <c r="P941" s="68"/>
    </row>
    <row r="942" spans="15:16" ht="14.25" customHeight="1" x14ac:dyDescent="0.3">
      <c r="O942" s="68"/>
      <c r="P942" s="68"/>
    </row>
    <row r="943" spans="15:16" ht="14.25" customHeight="1" x14ac:dyDescent="0.3">
      <c r="O943" s="68"/>
      <c r="P943" s="68"/>
    </row>
    <row r="944" spans="15:16" ht="14.25" customHeight="1" x14ac:dyDescent="0.3">
      <c r="O944" s="68"/>
      <c r="P944" s="68"/>
    </row>
    <row r="945" spans="15:16" ht="14.25" customHeight="1" x14ac:dyDescent="0.3">
      <c r="O945" s="68"/>
      <c r="P945" s="68"/>
    </row>
    <row r="946" spans="15:16" ht="14.25" customHeight="1" x14ac:dyDescent="0.3">
      <c r="O946" s="68"/>
      <c r="P946" s="68"/>
    </row>
    <row r="947" spans="15:16" ht="14.25" customHeight="1" x14ac:dyDescent="0.3">
      <c r="O947" s="68"/>
      <c r="P947" s="68"/>
    </row>
    <row r="948" spans="15:16" ht="14.25" customHeight="1" x14ac:dyDescent="0.3">
      <c r="O948" s="68"/>
      <c r="P948" s="68"/>
    </row>
    <row r="949" spans="15:16" ht="14.25" customHeight="1" x14ac:dyDescent="0.3">
      <c r="O949" s="68"/>
      <c r="P949" s="68"/>
    </row>
    <row r="950" spans="15:16" ht="14.25" customHeight="1" x14ac:dyDescent="0.3">
      <c r="O950" s="68"/>
      <c r="P950" s="68"/>
    </row>
    <row r="951" spans="15:16" ht="14.25" customHeight="1" x14ac:dyDescent="0.3">
      <c r="O951" s="68"/>
      <c r="P951" s="68"/>
    </row>
    <row r="952" spans="15:16" ht="14.25" customHeight="1" x14ac:dyDescent="0.3">
      <c r="O952" s="68"/>
      <c r="P952" s="68"/>
    </row>
    <row r="953" spans="15:16" ht="14.25" customHeight="1" x14ac:dyDescent="0.3">
      <c r="O953" s="68"/>
      <c r="P953" s="68"/>
    </row>
    <row r="954" spans="15:16" ht="14.25" customHeight="1" x14ac:dyDescent="0.3">
      <c r="O954" s="68"/>
      <c r="P954" s="68"/>
    </row>
    <row r="955" spans="15:16" ht="14.25" customHeight="1" x14ac:dyDescent="0.3">
      <c r="O955" s="68"/>
      <c r="P955" s="68"/>
    </row>
    <row r="956" spans="15:16" ht="14.25" customHeight="1" x14ac:dyDescent="0.3">
      <c r="O956" s="68"/>
      <c r="P956" s="68"/>
    </row>
    <row r="957" spans="15:16" ht="14.25" customHeight="1" x14ac:dyDescent="0.3">
      <c r="O957" s="68"/>
      <c r="P957" s="68"/>
    </row>
    <row r="958" spans="15:16" ht="14.25" customHeight="1" x14ac:dyDescent="0.3">
      <c r="O958" s="68"/>
      <c r="P958" s="68"/>
    </row>
    <row r="959" spans="15:16" ht="14.25" customHeight="1" x14ac:dyDescent="0.3">
      <c r="O959" s="68"/>
      <c r="P959" s="68"/>
    </row>
    <row r="960" spans="15:16" ht="14.25" customHeight="1" x14ac:dyDescent="0.3">
      <c r="O960" s="68"/>
      <c r="P960" s="68"/>
    </row>
    <row r="961" spans="15:16" ht="14.25" customHeight="1" x14ac:dyDescent="0.3">
      <c r="O961" s="68"/>
      <c r="P961" s="68"/>
    </row>
    <row r="962" spans="15:16" ht="14.25" customHeight="1" x14ac:dyDescent="0.3">
      <c r="O962" s="68"/>
      <c r="P962" s="68"/>
    </row>
    <row r="963" spans="15:16" ht="14.25" customHeight="1" x14ac:dyDescent="0.3">
      <c r="O963" s="68"/>
      <c r="P963" s="68"/>
    </row>
    <row r="964" spans="15:16" ht="14.25" customHeight="1" x14ac:dyDescent="0.3">
      <c r="O964" s="68"/>
      <c r="P964" s="68"/>
    </row>
    <row r="965" spans="15:16" ht="14.25" customHeight="1" x14ac:dyDescent="0.3">
      <c r="O965" s="68"/>
      <c r="P965" s="68"/>
    </row>
    <row r="966" spans="15:16" ht="14.25" customHeight="1" x14ac:dyDescent="0.3">
      <c r="O966" s="68"/>
      <c r="P966" s="68"/>
    </row>
    <row r="967" spans="15:16" ht="14.25" customHeight="1" x14ac:dyDescent="0.3">
      <c r="O967" s="68"/>
      <c r="P967" s="68"/>
    </row>
    <row r="968" spans="15:16" ht="14.25" customHeight="1" x14ac:dyDescent="0.3">
      <c r="O968" s="68"/>
      <c r="P968" s="68"/>
    </row>
    <row r="969" spans="15:16" ht="14.25" customHeight="1" x14ac:dyDescent="0.3">
      <c r="O969" s="68"/>
      <c r="P969" s="68"/>
    </row>
    <row r="970" spans="15:16" ht="14.25" customHeight="1" x14ac:dyDescent="0.3">
      <c r="O970" s="68"/>
      <c r="P970" s="68"/>
    </row>
    <row r="971" spans="15:16" ht="14.25" customHeight="1" x14ac:dyDescent="0.3">
      <c r="O971" s="68"/>
      <c r="P971" s="68"/>
    </row>
    <row r="972" spans="15:16" ht="14.25" customHeight="1" x14ac:dyDescent="0.3">
      <c r="O972" s="68"/>
      <c r="P972" s="68"/>
    </row>
    <row r="973" spans="15:16" ht="14.25" customHeight="1" x14ac:dyDescent="0.3">
      <c r="O973" s="68"/>
      <c r="P973" s="68"/>
    </row>
    <row r="974" spans="15:16" ht="14.25" customHeight="1" x14ac:dyDescent="0.3">
      <c r="O974" s="68"/>
      <c r="P974" s="68"/>
    </row>
    <row r="975" spans="15:16" ht="14.25" customHeight="1" x14ac:dyDescent="0.3">
      <c r="O975" s="68"/>
      <c r="P975" s="68"/>
    </row>
    <row r="976" spans="15:16" ht="14.25" customHeight="1" x14ac:dyDescent="0.3">
      <c r="O976" s="68"/>
      <c r="P976" s="68"/>
    </row>
    <row r="977" spans="15:16" ht="14.25" customHeight="1" x14ac:dyDescent="0.3">
      <c r="O977" s="68"/>
      <c r="P977" s="68"/>
    </row>
    <row r="978" spans="15:16" ht="14.25" customHeight="1" x14ac:dyDescent="0.3">
      <c r="O978" s="68"/>
      <c r="P978" s="68"/>
    </row>
    <row r="979" spans="15:16" ht="14.25" customHeight="1" x14ac:dyDescent="0.3">
      <c r="O979" s="68"/>
      <c r="P979" s="68"/>
    </row>
    <row r="980" spans="15:16" ht="14.25" customHeight="1" x14ac:dyDescent="0.3">
      <c r="O980" s="68"/>
      <c r="P980" s="68"/>
    </row>
    <row r="981" spans="15:16" ht="14.25" customHeight="1" x14ac:dyDescent="0.3">
      <c r="O981" s="68"/>
      <c r="P981" s="68"/>
    </row>
    <row r="982" spans="15:16" ht="14.25" customHeight="1" x14ac:dyDescent="0.3">
      <c r="O982" s="68"/>
      <c r="P982" s="68"/>
    </row>
    <row r="983" spans="15:16" ht="14.25" customHeight="1" x14ac:dyDescent="0.3">
      <c r="O983" s="68"/>
      <c r="P983" s="68"/>
    </row>
    <row r="984" spans="15:16" ht="14.25" customHeight="1" x14ac:dyDescent="0.3">
      <c r="O984" s="68"/>
      <c r="P984" s="68"/>
    </row>
    <row r="985" spans="15:16" ht="14.25" customHeight="1" x14ac:dyDescent="0.3">
      <c r="O985" s="68"/>
      <c r="P985" s="68"/>
    </row>
    <row r="986" spans="15:16" ht="14.25" customHeight="1" x14ac:dyDescent="0.3">
      <c r="O986" s="68"/>
      <c r="P986" s="68"/>
    </row>
    <row r="987" spans="15:16" ht="14.25" customHeight="1" x14ac:dyDescent="0.3">
      <c r="O987" s="68"/>
      <c r="P987" s="68"/>
    </row>
    <row r="988" spans="15:16" ht="14.25" customHeight="1" x14ac:dyDescent="0.3">
      <c r="O988" s="68"/>
      <c r="P988" s="68"/>
    </row>
    <row r="989" spans="15:16" ht="14.25" customHeight="1" x14ac:dyDescent="0.3">
      <c r="O989" s="68"/>
      <c r="P989" s="68"/>
    </row>
    <row r="990" spans="15:16" ht="14.25" customHeight="1" x14ac:dyDescent="0.3">
      <c r="O990" s="68"/>
      <c r="P990" s="68"/>
    </row>
    <row r="991" spans="15:16" ht="14.25" customHeight="1" x14ac:dyDescent="0.3">
      <c r="O991" s="68"/>
      <c r="P991" s="68"/>
    </row>
    <row r="992" spans="15:16" ht="14.25" customHeight="1" x14ac:dyDescent="0.3">
      <c r="O992" s="68"/>
      <c r="P992" s="68"/>
    </row>
    <row r="993" spans="15:16" ht="14.25" customHeight="1" x14ac:dyDescent="0.3">
      <c r="O993" s="68"/>
      <c r="P993" s="68"/>
    </row>
    <row r="994" spans="15:16" ht="14.25" customHeight="1" x14ac:dyDescent="0.3">
      <c r="O994" s="68"/>
      <c r="P994" s="68"/>
    </row>
    <row r="995" spans="15:16" ht="14.25" customHeight="1" x14ac:dyDescent="0.3">
      <c r="O995" s="68"/>
      <c r="P995" s="68"/>
    </row>
    <row r="996" spans="15:16" ht="14.25" customHeight="1" x14ac:dyDescent="0.3">
      <c r="O996" s="68"/>
      <c r="P996" s="68"/>
    </row>
    <row r="997" spans="15:16" ht="14.25" customHeight="1" x14ac:dyDescent="0.3">
      <c r="O997" s="68"/>
      <c r="P997" s="68"/>
    </row>
    <row r="998" spans="15:16" ht="14.25" customHeight="1" x14ac:dyDescent="0.3">
      <c r="O998" s="68"/>
      <c r="P998" s="68"/>
    </row>
    <row r="999" spans="15:16" ht="14.25" customHeight="1" x14ac:dyDescent="0.3">
      <c r="O999" s="68"/>
      <c r="P999" s="68"/>
    </row>
    <row r="1000" spans="15:16" ht="14.25" customHeight="1" x14ac:dyDescent="0.3">
      <c r="O1000" s="68"/>
      <c r="P1000" s="68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61"/>
  <sheetViews>
    <sheetView tabSelected="1" topLeftCell="A27" zoomScale="80" zoomScaleNormal="80" workbookViewId="0">
      <selection activeCell="C60" sqref="C60"/>
    </sheetView>
  </sheetViews>
  <sheetFormatPr defaultColWidth="14.44140625" defaultRowHeight="15" customHeight="1" x14ac:dyDescent="0.6"/>
  <cols>
    <col min="1" max="1" width="6.44140625" style="196" customWidth="1"/>
    <col min="2" max="2" width="27.33203125" style="196" customWidth="1"/>
    <col min="3" max="3" width="39.44140625" style="196" customWidth="1"/>
    <col min="4" max="4" width="17.44140625" style="196" customWidth="1"/>
    <col min="5" max="5" width="18.5546875" style="196" customWidth="1"/>
    <col min="6" max="6" width="14.33203125" style="196" customWidth="1"/>
    <col min="7" max="7" width="17" style="196" customWidth="1"/>
    <col min="8" max="8" width="19.44140625" style="196" customWidth="1"/>
    <col min="9" max="9" width="13.44140625" style="196" customWidth="1"/>
    <col min="10" max="10" width="14.33203125" style="196" customWidth="1"/>
    <col min="11" max="11" width="18.44140625" style="196" customWidth="1"/>
    <col min="12" max="12" width="10.6640625" style="196" customWidth="1"/>
    <col min="13" max="26" width="8.6640625" style="196" customWidth="1"/>
    <col min="27" max="16384" width="14.44140625" style="196"/>
  </cols>
  <sheetData>
    <row r="1" spans="1:12" ht="21.6" customHeight="1" x14ac:dyDescent="0.6">
      <c r="A1" s="121"/>
      <c r="B1" s="122"/>
      <c r="C1" s="250" t="s">
        <v>772</v>
      </c>
      <c r="D1" s="251"/>
      <c r="E1" s="251"/>
      <c r="F1" s="251"/>
      <c r="G1" s="251"/>
      <c r="H1" s="251"/>
      <c r="I1" s="252"/>
      <c r="J1" s="123" t="s">
        <v>773</v>
      </c>
      <c r="K1" s="253">
        <v>6802004</v>
      </c>
      <c r="L1" s="254"/>
    </row>
    <row r="2" spans="1:12" ht="21.6" customHeight="1" x14ac:dyDescent="0.6">
      <c r="A2" s="124"/>
      <c r="B2" s="125"/>
      <c r="C2" s="125"/>
      <c r="D2" s="125"/>
      <c r="E2" s="125"/>
      <c r="F2" s="125"/>
      <c r="G2" s="126"/>
      <c r="H2" s="127"/>
      <c r="I2" s="125"/>
      <c r="J2" s="128" t="s">
        <v>774</v>
      </c>
      <c r="K2" s="255">
        <v>244020</v>
      </c>
      <c r="L2" s="244"/>
    </row>
    <row r="3" spans="1:12" ht="21.6" customHeight="1" x14ac:dyDescent="0.6">
      <c r="A3" s="246" t="s">
        <v>775</v>
      </c>
      <c r="B3" s="235"/>
      <c r="C3" s="197" t="s">
        <v>776</v>
      </c>
      <c r="D3" s="198" t="s">
        <v>777</v>
      </c>
      <c r="E3" s="256" t="s">
        <v>856</v>
      </c>
      <c r="F3" s="247"/>
      <c r="G3" s="247"/>
      <c r="H3" s="245"/>
      <c r="I3" s="198" t="s">
        <v>778</v>
      </c>
      <c r="J3" s="248"/>
      <c r="K3" s="228"/>
      <c r="L3" s="244"/>
    </row>
    <row r="4" spans="1:12" ht="21.6" customHeight="1" x14ac:dyDescent="0.6">
      <c r="A4" s="246" t="s">
        <v>779</v>
      </c>
      <c r="B4" s="235"/>
      <c r="C4" s="257" t="s">
        <v>780</v>
      </c>
      <c r="D4" s="247"/>
      <c r="E4" s="247"/>
      <c r="F4" s="247"/>
      <c r="G4" s="247"/>
      <c r="H4" s="245"/>
      <c r="I4" s="198" t="s">
        <v>781</v>
      </c>
      <c r="J4" s="249" t="s">
        <v>422</v>
      </c>
      <c r="K4" s="228"/>
      <c r="L4" s="244"/>
    </row>
    <row r="5" spans="1:12" ht="21.6" customHeight="1" x14ac:dyDescent="0.6">
      <c r="A5" s="246" t="s">
        <v>782</v>
      </c>
      <c r="B5" s="235"/>
      <c r="C5" s="129" t="s">
        <v>9</v>
      </c>
      <c r="D5" s="198" t="s">
        <v>783</v>
      </c>
      <c r="E5" s="129">
        <v>1</v>
      </c>
      <c r="F5" s="199" t="s">
        <v>784</v>
      </c>
      <c r="G5" s="198" t="s">
        <v>785</v>
      </c>
      <c r="H5" s="129">
        <v>8</v>
      </c>
      <c r="I5" s="200" t="s">
        <v>786</v>
      </c>
      <c r="J5" s="198" t="s">
        <v>787</v>
      </c>
      <c r="K5" s="201">
        <v>133</v>
      </c>
      <c r="L5" s="202" t="s">
        <v>788</v>
      </c>
    </row>
    <row r="6" spans="1:12" ht="21.6" customHeight="1" x14ac:dyDescent="0.6">
      <c r="A6" s="246" t="s">
        <v>789</v>
      </c>
      <c r="B6" s="235"/>
      <c r="C6" s="241" t="s">
        <v>854</v>
      </c>
      <c r="D6" s="247"/>
      <c r="E6" s="247"/>
      <c r="F6" s="245"/>
      <c r="G6" s="198" t="s">
        <v>790</v>
      </c>
      <c r="H6" s="241"/>
      <c r="I6" s="245"/>
      <c r="J6" s="198" t="s">
        <v>791</v>
      </c>
      <c r="K6" s="241" t="s">
        <v>855</v>
      </c>
      <c r="L6" s="242"/>
    </row>
    <row r="7" spans="1:12" ht="21.6" customHeight="1" x14ac:dyDescent="0.6">
      <c r="A7" s="246" t="s">
        <v>792</v>
      </c>
      <c r="B7" s="235"/>
      <c r="C7" s="243" t="s">
        <v>793</v>
      </c>
      <c r="D7" s="228"/>
      <c r="E7" s="228"/>
      <c r="F7" s="239"/>
      <c r="G7" s="198" t="s">
        <v>790</v>
      </c>
      <c r="H7" s="241" t="s">
        <v>793</v>
      </c>
      <c r="I7" s="245"/>
      <c r="J7" s="198" t="s">
        <v>791</v>
      </c>
      <c r="K7" s="241" t="s">
        <v>793</v>
      </c>
      <c r="L7" s="242"/>
    </row>
    <row r="8" spans="1:12" ht="21.6" customHeight="1" x14ac:dyDescent="0.6">
      <c r="A8" s="203"/>
      <c r="B8" s="198" t="s">
        <v>794</v>
      </c>
      <c r="C8" s="201" t="s">
        <v>689</v>
      </c>
      <c r="D8" s="198" t="s">
        <v>790</v>
      </c>
      <c r="E8" s="243" t="str">
        <f>VLOOKUP(C8,'Ref.3'!M3:P25,3,0)</f>
        <v>Sales Executive</v>
      </c>
      <c r="F8" s="239"/>
      <c r="G8" s="198" t="s">
        <v>795</v>
      </c>
      <c r="H8" s="243" t="str">
        <f>VLOOKUP(C8,'Ref.3'!M3:P25,4,0)</f>
        <v>Hospitality</v>
      </c>
      <c r="I8" s="239"/>
      <c r="J8" s="198" t="s">
        <v>791</v>
      </c>
      <c r="K8" s="241" t="str">
        <f>VLOOKUP(C8,'Ref.3'!M3:P25,2,0)</f>
        <v xml:space="preserve">065-2387605 </v>
      </c>
      <c r="L8" s="242"/>
    </row>
    <row r="9" spans="1:12" ht="21.6" customHeight="1" x14ac:dyDescent="0.6">
      <c r="A9" s="203"/>
      <c r="B9" s="198" t="s">
        <v>796</v>
      </c>
      <c r="C9" s="204" t="s">
        <v>632</v>
      </c>
      <c r="D9" s="198" t="s">
        <v>797</v>
      </c>
      <c r="E9" s="241" t="str">
        <f>VLOOKUP(C9,'Ref.3'!B4:G43,2,0)</f>
        <v>PY</v>
      </c>
      <c r="F9" s="245"/>
      <c r="G9" s="198" t="s">
        <v>798</v>
      </c>
      <c r="H9" s="241" t="str">
        <f>VLOOKUP(C9,'Ref.3'!B4:F43,5,0)</f>
        <v>E</v>
      </c>
      <c r="I9" s="245"/>
      <c r="J9" s="198" t="s">
        <v>799</v>
      </c>
      <c r="K9" s="241" t="str">
        <f>VLOOKUP(H9,'Ref.3'!G4:H18,2,0)</f>
        <v xml:space="preserve">นายธเนศ แจ้งสว่าง  </v>
      </c>
      <c r="L9" s="242"/>
    </row>
    <row r="10" spans="1:12" ht="21.6" customHeight="1" x14ac:dyDescent="0.6">
      <c r="A10" s="205"/>
      <c r="B10" s="198" t="s">
        <v>800</v>
      </c>
      <c r="C10" s="201" t="str">
        <f>C9</f>
        <v>พัทยา</v>
      </c>
      <c r="D10" s="198" t="s">
        <v>801</v>
      </c>
      <c r="E10" s="243" t="str">
        <f>VLOOKUP(C9,'Ref.3'!B4:F43,2,0)</f>
        <v>PY</v>
      </c>
      <c r="F10" s="239"/>
      <c r="G10" s="198" t="s">
        <v>802</v>
      </c>
      <c r="H10" s="241" t="str">
        <f>VLOOKUP(C10,'Ref.3'!B4:F43,3,0)</f>
        <v>E</v>
      </c>
      <c r="I10" s="245"/>
      <c r="J10" s="198" t="s">
        <v>791</v>
      </c>
      <c r="K10" s="243"/>
      <c r="L10" s="244"/>
    </row>
    <row r="11" spans="1:12" ht="21.6" customHeight="1" x14ac:dyDescent="0.6">
      <c r="A11" s="206"/>
      <c r="B11" s="125"/>
      <c r="C11" s="125"/>
      <c r="D11" s="125"/>
      <c r="E11" s="125"/>
      <c r="F11" s="125"/>
      <c r="G11" s="207"/>
      <c r="H11" s="208"/>
      <c r="I11" s="209"/>
      <c r="J11" s="207"/>
      <c r="K11" s="210"/>
      <c r="L11" s="130"/>
    </row>
    <row r="12" spans="1:12" ht="20.399999999999999" customHeight="1" x14ac:dyDescent="0.6">
      <c r="A12" s="131" t="s">
        <v>803</v>
      </c>
      <c r="B12" s="258" t="s">
        <v>804</v>
      </c>
      <c r="C12" s="259"/>
      <c r="D12" s="259"/>
      <c r="E12" s="259"/>
      <c r="F12" s="259"/>
      <c r="G12" s="260"/>
      <c r="H12" s="132" t="s">
        <v>805</v>
      </c>
      <c r="I12" s="133" t="s">
        <v>806</v>
      </c>
      <c r="J12" s="133" t="s">
        <v>1</v>
      </c>
      <c r="K12" s="132" t="s">
        <v>807</v>
      </c>
      <c r="L12" s="134" t="s">
        <v>1</v>
      </c>
    </row>
    <row r="13" spans="1:12" ht="20.399999999999999" customHeight="1" x14ac:dyDescent="0.6">
      <c r="A13" s="135">
        <v>1</v>
      </c>
      <c r="B13" s="261" t="s">
        <v>808</v>
      </c>
      <c r="C13" s="228"/>
      <c r="D13" s="228"/>
      <c r="E13" s="228"/>
      <c r="F13" s="228"/>
      <c r="G13" s="229"/>
      <c r="H13" s="136"/>
      <c r="I13" s="137"/>
      <c r="J13" s="137" t="s">
        <v>809</v>
      </c>
      <c r="K13" s="138">
        <f t="shared" ref="K13:K16" si="0">I13*H13</f>
        <v>0</v>
      </c>
      <c r="L13" s="139" t="s">
        <v>366</v>
      </c>
    </row>
    <row r="14" spans="1:12" ht="20.399999999999999" customHeight="1" x14ac:dyDescent="0.6">
      <c r="A14" s="135">
        <v>2</v>
      </c>
      <c r="B14" s="261" t="s">
        <v>810</v>
      </c>
      <c r="C14" s="228"/>
      <c r="D14" s="228"/>
      <c r="E14" s="228"/>
      <c r="F14" s="228"/>
      <c r="G14" s="229"/>
      <c r="H14" s="136"/>
      <c r="I14" s="137">
        <v>1</v>
      </c>
      <c r="J14" s="137" t="s">
        <v>809</v>
      </c>
      <c r="K14" s="138">
        <f t="shared" si="0"/>
        <v>0</v>
      </c>
      <c r="L14" s="139" t="s">
        <v>366</v>
      </c>
    </row>
    <row r="15" spans="1:12" ht="20.399999999999999" customHeight="1" x14ac:dyDescent="0.6">
      <c r="A15" s="135">
        <v>3</v>
      </c>
      <c r="B15" s="261" t="s">
        <v>811</v>
      </c>
      <c r="C15" s="228"/>
      <c r="D15" s="228"/>
      <c r="E15" s="228"/>
      <c r="F15" s="228"/>
      <c r="G15" s="229"/>
      <c r="H15" s="136"/>
      <c r="I15" s="137"/>
      <c r="J15" s="137" t="s">
        <v>341</v>
      </c>
      <c r="K15" s="138">
        <f t="shared" si="0"/>
        <v>0</v>
      </c>
      <c r="L15" s="139" t="s">
        <v>366</v>
      </c>
    </row>
    <row r="16" spans="1:12" ht="20.399999999999999" customHeight="1" x14ac:dyDescent="0.6">
      <c r="A16" s="135">
        <v>4</v>
      </c>
      <c r="B16" s="261" t="s">
        <v>812</v>
      </c>
      <c r="C16" s="228"/>
      <c r="D16" s="228"/>
      <c r="E16" s="228"/>
      <c r="F16" s="228"/>
      <c r="G16" s="229"/>
      <c r="H16" s="136"/>
      <c r="I16" s="137"/>
      <c r="J16" s="137" t="s">
        <v>341</v>
      </c>
      <c r="K16" s="138">
        <f t="shared" si="0"/>
        <v>0</v>
      </c>
      <c r="L16" s="139" t="s">
        <v>366</v>
      </c>
    </row>
    <row r="17" spans="1:12" ht="20.399999999999999" customHeight="1" x14ac:dyDescent="0.6">
      <c r="A17" s="224">
        <v>5</v>
      </c>
      <c r="B17" s="140" t="s">
        <v>813</v>
      </c>
      <c r="C17" s="141"/>
      <c r="D17" s="140" t="s">
        <v>814</v>
      </c>
      <c r="E17" s="227"/>
      <c r="F17" s="228"/>
      <c r="G17" s="229"/>
      <c r="H17" s="230" t="s">
        <v>815</v>
      </c>
      <c r="I17" s="231"/>
      <c r="J17" s="232"/>
      <c r="K17" s="142">
        <f>SUM(K13:K16)</f>
        <v>0</v>
      </c>
      <c r="L17" s="143" t="s">
        <v>366</v>
      </c>
    </row>
    <row r="18" spans="1:12" ht="20.399999999999999" customHeight="1" x14ac:dyDescent="0.6">
      <c r="A18" s="225"/>
      <c r="B18" s="144" t="s">
        <v>816</v>
      </c>
      <c r="C18" s="145"/>
      <c r="D18" s="144" t="s">
        <v>817</v>
      </c>
      <c r="E18" s="145"/>
      <c r="F18" s="169" t="s">
        <v>818</v>
      </c>
      <c r="G18" s="145"/>
      <c r="H18" s="233" t="s">
        <v>819</v>
      </c>
      <c r="I18" s="234"/>
      <c r="J18" s="235"/>
      <c r="K18" s="142">
        <f>H14</f>
        <v>0</v>
      </c>
      <c r="L18" s="143" t="s">
        <v>366</v>
      </c>
    </row>
    <row r="19" spans="1:12" ht="20.399999999999999" customHeight="1" x14ac:dyDescent="0.6">
      <c r="A19" s="226"/>
      <c r="B19" s="144" t="s">
        <v>820</v>
      </c>
      <c r="C19" s="145"/>
      <c r="D19" s="211">
        <v>2567</v>
      </c>
      <c r="E19" s="191"/>
      <c r="F19" s="146"/>
      <c r="G19" s="146"/>
      <c r="H19" s="233" t="s">
        <v>4</v>
      </c>
      <c r="I19" s="234"/>
      <c r="J19" s="235"/>
      <c r="K19" s="147"/>
      <c r="L19" s="143" t="s">
        <v>366</v>
      </c>
    </row>
    <row r="20" spans="1:12" ht="20.399999999999999" customHeight="1" x14ac:dyDescent="0.6">
      <c r="A20" s="148">
        <v>6</v>
      </c>
      <c r="B20" s="236" t="s">
        <v>821</v>
      </c>
      <c r="C20" s="237"/>
      <c r="D20" s="238" t="s">
        <v>822</v>
      </c>
      <c r="E20" s="228"/>
      <c r="F20" s="239"/>
      <c r="G20" s="149">
        <f>H13</f>
        <v>0</v>
      </c>
      <c r="H20" s="150" t="s">
        <v>366</v>
      </c>
      <c r="I20" s="240" t="s">
        <v>823</v>
      </c>
      <c r="J20" s="239"/>
      <c r="K20" s="149">
        <f>K18-K19</f>
        <v>0</v>
      </c>
      <c r="L20" s="150" t="s">
        <v>366</v>
      </c>
    </row>
    <row r="21" spans="1:12" ht="20.399999999999999" customHeight="1" x14ac:dyDescent="0.6">
      <c r="A21" s="270" t="s">
        <v>824</v>
      </c>
      <c r="B21" s="247"/>
      <c r="C21" s="247"/>
      <c r="D21" s="247"/>
      <c r="E21" s="247"/>
      <c r="F21" s="247"/>
      <c r="G21" s="245"/>
      <c r="H21" s="151"/>
      <c r="I21" s="152"/>
      <c r="J21" s="152"/>
      <c r="K21" s="151"/>
      <c r="L21" s="153"/>
    </row>
    <row r="22" spans="1:12" ht="20.399999999999999" customHeight="1" x14ac:dyDescent="0.6">
      <c r="A22" s="154" t="s">
        <v>803</v>
      </c>
      <c r="B22" s="271" t="s">
        <v>825</v>
      </c>
      <c r="C22" s="228"/>
      <c r="D22" s="228"/>
      <c r="E22" s="228"/>
      <c r="F22" s="228"/>
      <c r="G22" s="229"/>
      <c r="H22" s="155" t="s">
        <v>805</v>
      </c>
      <c r="I22" s="156" t="s">
        <v>806</v>
      </c>
      <c r="J22" s="156" t="s">
        <v>1</v>
      </c>
      <c r="K22" s="155" t="s">
        <v>807</v>
      </c>
      <c r="L22" s="157" t="s">
        <v>1</v>
      </c>
    </row>
    <row r="23" spans="1:12" ht="20.399999999999999" customHeight="1" x14ac:dyDescent="0.6">
      <c r="A23" s="158">
        <v>1</v>
      </c>
      <c r="B23" s="262" t="s">
        <v>134</v>
      </c>
      <c r="C23" s="228"/>
      <c r="D23" s="228"/>
      <c r="E23" s="228"/>
      <c r="F23" s="228"/>
      <c r="G23" s="229"/>
      <c r="H23" s="159">
        <f>IFERROR(VLOOKUP(B23,'Ref.1'!$E$2:$F$278,2,FALSE),"")</f>
        <v>570</v>
      </c>
      <c r="I23" s="160">
        <v>1</v>
      </c>
      <c r="J23" s="160" t="str">
        <f>IFERROR(VLOOKUP(B23,'Ref.1'!$B$2:$C$278,2,FALSE),"")</f>
        <v>ชุด</v>
      </c>
      <c r="K23" s="159">
        <f t="shared" ref="K23:K35" si="1">IFERROR(I23*H23,0)</f>
        <v>570</v>
      </c>
      <c r="L23" s="161"/>
    </row>
    <row r="24" spans="1:12" ht="20.399999999999999" customHeight="1" x14ac:dyDescent="0.6">
      <c r="A24" s="162">
        <v>2</v>
      </c>
      <c r="B24" s="262" t="s">
        <v>163</v>
      </c>
      <c r="C24" s="228"/>
      <c r="D24" s="228"/>
      <c r="E24" s="228"/>
      <c r="F24" s="228"/>
      <c r="G24" s="229"/>
      <c r="H24" s="159">
        <f>IFERROR(VLOOKUP(B24,'Ref.1'!$E$2:$F$278,2,FALSE),"")</f>
        <v>180</v>
      </c>
      <c r="I24" s="160">
        <v>1</v>
      </c>
      <c r="J24" s="160" t="str">
        <f>IFERROR(VLOOKUP(B24,'Ref.1'!$B$2:$C$278,2,FALSE),"")</f>
        <v>เส้น</v>
      </c>
      <c r="K24" s="159">
        <f t="shared" si="1"/>
        <v>180</v>
      </c>
      <c r="L24" s="163"/>
    </row>
    <row r="25" spans="1:12" ht="20.399999999999999" customHeight="1" x14ac:dyDescent="0.6">
      <c r="A25" s="158">
        <v>3</v>
      </c>
      <c r="B25" s="262" t="s">
        <v>250</v>
      </c>
      <c r="C25" s="228"/>
      <c r="D25" s="228"/>
      <c r="E25" s="228"/>
      <c r="F25" s="228"/>
      <c r="G25" s="229"/>
      <c r="H25" s="159">
        <f>IFERROR(VLOOKUP(B25,'Ref.1'!$E$2:$F$278,2,FALSE),"")</f>
        <v>1400</v>
      </c>
      <c r="I25" s="160">
        <v>1</v>
      </c>
      <c r="J25" s="160" t="str">
        <f>IFERROR(VLOOKUP(B25,'Ref.1'!$B$2:$C$278,2,FALSE),"")</f>
        <v>ตัว</v>
      </c>
      <c r="K25" s="159">
        <f t="shared" si="1"/>
        <v>1400</v>
      </c>
      <c r="L25" s="163"/>
    </row>
    <row r="26" spans="1:12" ht="20.399999999999999" customHeight="1" x14ac:dyDescent="0.6">
      <c r="A26" s="162">
        <v>4</v>
      </c>
      <c r="B26" s="262" t="s">
        <v>276</v>
      </c>
      <c r="C26" s="228"/>
      <c r="D26" s="228"/>
      <c r="E26" s="228"/>
      <c r="F26" s="228"/>
      <c r="G26" s="229"/>
      <c r="H26" s="159">
        <f>IFERROR(VLOOKUP(B26,'Ref.1'!$E$2:$F$278,2,FALSE),"")</f>
        <v>50.29</v>
      </c>
      <c r="I26" s="160">
        <v>3</v>
      </c>
      <c r="J26" s="160" t="str">
        <f>IFERROR(VLOOKUP(B26,'Ref.1'!$B$2:$C$278,2,FALSE),"")</f>
        <v>ตัว</v>
      </c>
      <c r="K26" s="159">
        <f t="shared" si="1"/>
        <v>150.87</v>
      </c>
      <c r="L26" s="163"/>
    </row>
    <row r="27" spans="1:12" ht="20.399999999999999" customHeight="1" x14ac:dyDescent="0.6">
      <c r="A27" s="158">
        <v>5</v>
      </c>
      <c r="B27" s="262" t="s">
        <v>245</v>
      </c>
      <c r="C27" s="228"/>
      <c r="D27" s="228"/>
      <c r="E27" s="228"/>
      <c r="F27" s="228"/>
      <c r="G27" s="229"/>
      <c r="H27" s="159">
        <f>IFERROR(VLOOKUP(B27,'Ref.1'!$E$2:$F$278,2,FALSE),"")</f>
        <v>2150</v>
      </c>
      <c r="I27" s="160">
        <v>1</v>
      </c>
      <c r="J27" s="160" t="str">
        <f>IFERROR(VLOOKUP(B27,'Ref.1'!$B$2:$C$278,2,FALSE),"")</f>
        <v>ตัว</v>
      </c>
      <c r="K27" s="159">
        <f t="shared" si="1"/>
        <v>2150</v>
      </c>
      <c r="L27" s="163"/>
    </row>
    <row r="28" spans="1:12" ht="20.399999999999999" customHeight="1" x14ac:dyDescent="0.6">
      <c r="A28" s="162">
        <v>6</v>
      </c>
      <c r="B28" s="262" t="s">
        <v>278</v>
      </c>
      <c r="C28" s="228"/>
      <c r="D28" s="228"/>
      <c r="E28" s="228"/>
      <c r="F28" s="228"/>
      <c r="G28" s="229"/>
      <c r="H28" s="159">
        <f>IFERROR(VLOOKUP(B28,'Ref.1'!$E$2:$F$278,2,FALSE),"")</f>
        <v>58.85</v>
      </c>
      <c r="I28" s="160">
        <v>5</v>
      </c>
      <c r="J28" s="160" t="str">
        <f>IFERROR(VLOOKUP(B28,'Ref.1'!$B$2:$C$278,2,FALSE),"")</f>
        <v>ตัว</v>
      </c>
      <c r="K28" s="159">
        <f t="shared" si="1"/>
        <v>294.25</v>
      </c>
      <c r="L28" s="163"/>
    </row>
    <row r="29" spans="1:12" ht="20.399999999999999" customHeight="1" x14ac:dyDescent="0.6">
      <c r="A29" s="158">
        <v>7</v>
      </c>
      <c r="B29" s="262" t="s">
        <v>167</v>
      </c>
      <c r="C29" s="228"/>
      <c r="D29" s="228"/>
      <c r="E29" s="228"/>
      <c r="F29" s="228"/>
      <c r="G29" s="229"/>
      <c r="H29" s="159">
        <f>IFERROR(VLOOKUP(B29,'Ref.1'!$E$2:$F$278,2,FALSE),"")</f>
        <v>11</v>
      </c>
      <c r="I29" s="160">
        <v>180</v>
      </c>
      <c r="J29" s="160" t="str">
        <f>IFERROR(VLOOKUP(B29,'Ref.1'!$B$2:$C$278,2,FALSE),"")</f>
        <v>เมตร</v>
      </c>
      <c r="K29" s="159">
        <f t="shared" si="1"/>
        <v>1980</v>
      </c>
      <c r="L29" s="163"/>
    </row>
    <row r="30" spans="1:12" ht="20.399999999999999" customHeight="1" x14ac:dyDescent="0.6">
      <c r="A30" s="162">
        <v>8</v>
      </c>
      <c r="B30" s="262"/>
      <c r="C30" s="228"/>
      <c r="D30" s="228"/>
      <c r="E30" s="228"/>
      <c r="F30" s="228"/>
      <c r="G30" s="229"/>
      <c r="H30" s="159"/>
      <c r="I30" s="160"/>
      <c r="J30" s="160"/>
      <c r="K30" s="159">
        <f t="shared" si="1"/>
        <v>0</v>
      </c>
      <c r="L30" s="163"/>
    </row>
    <row r="31" spans="1:12" ht="20.399999999999999" customHeight="1" x14ac:dyDescent="0.6">
      <c r="A31" s="158">
        <v>9</v>
      </c>
      <c r="B31" s="262"/>
      <c r="C31" s="228"/>
      <c r="D31" s="228"/>
      <c r="E31" s="228"/>
      <c r="F31" s="228"/>
      <c r="G31" s="229"/>
      <c r="H31" s="159" t="str">
        <f>IFERROR(VLOOKUP(B31,'Ref.1'!$E$2:$F$278,2,FALSE),"")</f>
        <v/>
      </c>
      <c r="I31" s="160"/>
      <c r="J31" s="160" t="str">
        <f>IFERROR(VLOOKUP(B31,'Ref.1'!$B$2:$C$278,2,FALSE),"")</f>
        <v/>
      </c>
      <c r="K31" s="159">
        <f t="shared" si="1"/>
        <v>0</v>
      </c>
      <c r="L31" s="163"/>
    </row>
    <row r="32" spans="1:12" ht="20.399999999999999" customHeight="1" x14ac:dyDescent="0.6">
      <c r="A32" s="162">
        <v>10</v>
      </c>
      <c r="B32" s="262"/>
      <c r="C32" s="228"/>
      <c r="D32" s="228"/>
      <c r="E32" s="228"/>
      <c r="F32" s="228"/>
      <c r="G32" s="229"/>
      <c r="H32" s="159" t="str">
        <f>IFERROR(VLOOKUP(B32,'Ref.1'!$E$2:$F$278,2,FALSE),"")</f>
        <v/>
      </c>
      <c r="I32" s="160"/>
      <c r="J32" s="160" t="str">
        <f>IFERROR(VLOOKUP(B32,'Ref.1'!$B$2:$C$278,2,FALSE),"")</f>
        <v/>
      </c>
      <c r="K32" s="159">
        <f t="shared" si="1"/>
        <v>0</v>
      </c>
      <c r="L32" s="163"/>
    </row>
    <row r="33" spans="1:12" ht="20.399999999999999" customHeight="1" x14ac:dyDescent="0.6">
      <c r="A33" s="158">
        <v>11</v>
      </c>
      <c r="B33" s="262"/>
      <c r="C33" s="228"/>
      <c r="D33" s="228"/>
      <c r="E33" s="228"/>
      <c r="F33" s="228"/>
      <c r="G33" s="229"/>
      <c r="H33" s="159" t="str">
        <f>IFERROR(VLOOKUP(B33,'Ref.1'!$E$2:$F$278,2,FALSE),"")</f>
        <v/>
      </c>
      <c r="I33" s="160"/>
      <c r="J33" s="160" t="str">
        <f>IFERROR(VLOOKUP(B33,'Ref.1'!$B$2:$C$278,2,FALSE),"")</f>
        <v/>
      </c>
      <c r="K33" s="159">
        <f t="shared" si="1"/>
        <v>0</v>
      </c>
      <c r="L33" s="163"/>
    </row>
    <row r="34" spans="1:12" ht="20.399999999999999" customHeight="1" x14ac:dyDescent="0.6">
      <c r="A34" s="162">
        <v>12</v>
      </c>
      <c r="B34" s="262"/>
      <c r="C34" s="228"/>
      <c r="D34" s="228"/>
      <c r="E34" s="228"/>
      <c r="F34" s="228"/>
      <c r="G34" s="229"/>
      <c r="H34" s="159" t="str">
        <f>IFERROR(VLOOKUP(B34,'Ref.1'!$E$2:$F$278,2,FALSE),"")</f>
        <v/>
      </c>
      <c r="I34" s="160"/>
      <c r="J34" s="160" t="str">
        <f>IFERROR(VLOOKUP(B34,'Ref.1'!$B$2:$C$278,2,FALSE),"")</f>
        <v/>
      </c>
      <c r="K34" s="159">
        <f t="shared" si="1"/>
        <v>0</v>
      </c>
      <c r="L34" s="163"/>
    </row>
    <row r="35" spans="1:12" ht="20.399999999999999" customHeight="1" x14ac:dyDescent="0.6">
      <c r="A35" s="158">
        <v>13</v>
      </c>
      <c r="B35" s="264" t="s">
        <v>826</v>
      </c>
      <c r="C35" s="228"/>
      <c r="D35" s="228"/>
      <c r="E35" s="228"/>
      <c r="F35" s="228"/>
      <c r="G35" s="229"/>
      <c r="H35" s="164"/>
      <c r="I35" s="165"/>
      <c r="J35" s="165"/>
      <c r="K35" s="159">
        <f t="shared" si="1"/>
        <v>0</v>
      </c>
      <c r="L35" s="163"/>
    </row>
    <row r="36" spans="1:12" ht="20.399999999999999" customHeight="1" x14ac:dyDescent="0.6">
      <c r="A36" s="265" t="s">
        <v>827</v>
      </c>
      <c r="B36" s="266"/>
      <c r="C36" s="266"/>
      <c r="D36" s="266"/>
      <c r="E36" s="266"/>
      <c r="F36" s="266"/>
      <c r="G36" s="266"/>
      <c r="H36" s="266"/>
      <c r="I36" s="266"/>
      <c r="J36" s="267"/>
      <c r="K36" s="166">
        <f>SUM(K23:K35)</f>
        <v>6725.12</v>
      </c>
      <c r="L36" s="167" t="s">
        <v>366</v>
      </c>
    </row>
    <row r="37" spans="1:12" ht="20.399999999999999" hidden="1" customHeight="1" x14ac:dyDescent="0.6">
      <c r="A37" s="268" t="s">
        <v>828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4"/>
    </row>
    <row r="38" spans="1:12" ht="20.399999999999999" hidden="1" customHeight="1" x14ac:dyDescent="0.6">
      <c r="A38" s="212" t="s">
        <v>803</v>
      </c>
      <c r="B38" s="269" t="s">
        <v>829</v>
      </c>
      <c r="C38" s="228"/>
      <c r="D38" s="228"/>
      <c r="E38" s="228"/>
      <c r="F38" s="228"/>
      <c r="G38" s="229"/>
      <c r="H38" s="213" t="s">
        <v>830</v>
      </c>
      <c r="I38" s="214" t="s">
        <v>831</v>
      </c>
      <c r="J38" s="214" t="s">
        <v>1</v>
      </c>
      <c r="K38" s="213" t="s">
        <v>832</v>
      </c>
      <c r="L38" s="215" t="s">
        <v>1</v>
      </c>
    </row>
    <row r="39" spans="1:12" ht="20.399999999999999" hidden="1" customHeight="1" x14ac:dyDescent="0.6">
      <c r="A39" s="168">
        <v>1</v>
      </c>
      <c r="B39" s="262" t="s">
        <v>14</v>
      </c>
      <c r="C39" s="228"/>
      <c r="D39" s="228"/>
      <c r="E39" s="228"/>
      <c r="F39" s="228"/>
      <c r="G39" s="229"/>
      <c r="H39" s="159">
        <f t="shared" ref="H39:H45" si="2">IFERROR(VLOOKUP(B39,Priceนอกอาคาร,2,FALSE),"")</f>
        <v>2000</v>
      </c>
      <c r="I39" s="160"/>
      <c r="J39" s="160" t="str">
        <f>IFERROR(VLOOKUP(B39,หน่วยนอกอาคาร,2,FALSE),"")</f>
        <v/>
      </c>
      <c r="K39" s="159">
        <f t="shared" ref="K39:K45" si="3">IFERROR(I39*H39,0)</f>
        <v>0</v>
      </c>
      <c r="L39" s="161" t="s">
        <v>366</v>
      </c>
    </row>
    <row r="40" spans="1:12" ht="20.399999999999999" hidden="1" customHeight="1" x14ac:dyDescent="0.6">
      <c r="A40" s="168">
        <v>2</v>
      </c>
      <c r="B40" s="262" t="s">
        <v>97</v>
      </c>
      <c r="C40" s="228"/>
      <c r="D40" s="228"/>
      <c r="E40" s="228"/>
      <c r="F40" s="228"/>
      <c r="G40" s="229"/>
      <c r="H40" s="159">
        <f t="shared" si="2"/>
        <v>10890</v>
      </c>
      <c r="I40" s="160"/>
      <c r="J40" s="160" t="str">
        <f>IFERROR(VLOOKUP(B39,หน่วยนอกอาคาร,2,FALSE),"")</f>
        <v/>
      </c>
      <c r="K40" s="159">
        <f t="shared" si="3"/>
        <v>0</v>
      </c>
      <c r="L40" s="161" t="s">
        <v>366</v>
      </c>
    </row>
    <row r="41" spans="1:12" ht="20.399999999999999" hidden="1" customHeight="1" x14ac:dyDescent="0.6">
      <c r="A41" s="168">
        <v>3</v>
      </c>
      <c r="B41" s="262" t="s">
        <v>107</v>
      </c>
      <c r="C41" s="228"/>
      <c r="D41" s="228"/>
      <c r="E41" s="228"/>
      <c r="F41" s="228"/>
      <c r="G41" s="229"/>
      <c r="H41" s="159">
        <f t="shared" si="2"/>
        <v>3785</v>
      </c>
      <c r="I41" s="160"/>
      <c r="J41" s="160" t="str">
        <f>IFERROR(VLOOKUP(B39,หน่วยนอกอาคาร,2,FALSE),"")</f>
        <v/>
      </c>
      <c r="K41" s="159">
        <f t="shared" si="3"/>
        <v>0</v>
      </c>
      <c r="L41" s="161" t="s">
        <v>366</v>
      </c>
    </row>
    <row r="42" spans="1:12" ht="20.399999999999999" hidden="1" customHeight="1" x14ac:dyDescent="0.6">
      <c r="A42" s="168">
        <v>4</v>
      </c>
      <c r="B42" s="262" t="s">
        <v>833</v>
      </c>
      <c r="C42" s="228"/>
      <c r="D42" s="228"/>
      <c r="E42" s="228"/>
      <c r="F42" s="228"/>
      <c r="G42" s="229"/>
      <c r="H42" s="159" t="str">
        <f t="shared" si="2"/>
        <v/>
      </c>
      <c r="I42" s="160"/>
      <c r="J42" s="160" t="str">
        <f>IFERROR(VLOOKUP(B39,หน่วยนอกอาคาร,2,FALSE),"")</f>
        <v/>
      </c>
      <c r="K42" s="159">
        <f t="shared" si="3"/>
        <v>0</v>
      </c>
      <c r="L42" s="161" t="s">
        <v>366</v>
      </c>
    </row>
    <row r="43" spans="1:12" ht="20.399999999999999" hidden="1" customHeight="1" x14ac:dyDescent="0.6">
      <c r="A43" s="168">
        <v>5</v>
      </c>
      <c r="B43" s="262" t="s">
        <v>115</v>
      </c>
      <c r="C43" s="228"/>
      <c r="D43" s="228"/>
      <c r="E43" s="228"/>
      <c r="F43" s="228"/>
      <c r="G43" s="229"/>
      <c r="H43" s="159">
        <f t="shared" si="2"/>
        <v>1800</v>
      </c>
      <c r="I43" s="160"/>
      <c r="J43" s="160" t="str">
        <f>IFERROR(VLOOKUP(B39,หน่วยนอกอาคาร,2,FALSE),"")</f>
        <v/>
      </c>
      <c r="K43" s="159">
        <f t="shared" si="3"/>
        <v>0</v>
      </c>
      <c r="L43" s="161" t="s">
        <v>366</v>
      </c>
    </row>
    <row r="44" spans="1:12" ht="20.399999999999999" hidden="1" customHeight="1" x14ac:dyDescent="0.6">
      <c r="A44" s="168">
        <v>6</v>
      </c>
      <c r="B44" s="262" t="s">
        <v>119</v>
      </c>
      <c r="C44" s="228"/>
      <c r="D44" s="228"/>
      <c r="E44" s="228"/>
      <c r="F44" s="228"/>
      <c r="G44" s="229"/>
      <c r="H44" s="159">
        <f t="shared" si="2"/>
        <v>50</v>
      </c>
      <c r="I44" s="160"/>
      <c r="J44" s="160" t="str">
        <f>IFERROR(VLOOKUP(B39,หน่วยนอกอาคาร,2,FALSE),"")</f>
        <v/>
      </c>
      <c r="K44" s="159">
        <f t="shared" si="3"/>
        <v>0</v>
      </c>
      <c r="L44" s="161" t="s">
        <v>366</v>
      </c>
    </row>
    <row r="45" spans="1:12" ht="20.399999999999999" hidden="1" customHeight="1" x14ac:dyDescent="0.6">
      <c r="A45" s="168">
        <v>7</v>
      </c>
      <c r="B45" s="262"/>
      <c r="C45" s="228"/>
      <c r="D45" s="228"/>
      <c r="E45" s="228"/>
      <c r="F45" s="228"/>
      <c r="G45" s="229"/>
      <c r="H45" s="159" t="str">
        <f t="shared" si="2"/>
        <v/>
      </c>
      <c r="I45" s="160"/>
      <c r="J45" s="160" t="str">
        <f>IFERROR(VLOOKUP(B39,หน่วยนอกอาคาร,2,FALSE),"")</f>
        <v/>
      </c>
      <c r="K45" s="159">
        <f t="shared" si="3"/>
        <v>0</v>
      </c>
      <c r="L45" s="161" t="s">
        <v>366</v>
      </c>
    </row>
    <row r="46" spans="1:12" ht="20.399999999999999" hidden="1" customHeight="1" x14ac:dyDescent="0.6">
      <c r="A46" s="170"/>
      <c r="B46" s="280"/>
      <c r="C46" s="281"/>
      <c r="D46" s="281"/>
      <c r="E46" s="281"/>
      <c r="F46" s="281"/>
      <c r="G46" s="282"/>
      <c r="H46" s="171"/>
      <c r="I46" s="283" t="s">
        <v>827</v>
      </c>
      <c r="J46" s="235"/>
      <c r="K46" s="172">
        <f>SUM(K39:K45)</f>
        <v>0</v>
      </c>
      <c r="L46" s="173" t="s">
        <v>366</v>
      </c>
    </row>
    <row r="47" spans="1:12" ht="20.399999999999999" customHeight="1" x14ac:dyDescent="0.6">
      <c r="A47" s="174"/>
      <c r="B47" s="278" t="s">
        <v>834</v>
      </c>
      <c r="C47" s="259"/>
      <c r="D47" s="259"/>
      <c r="E47" s="259"/>
      <c r="F47" s="259"/>
      <c r="G47" s="260"/>
      <c r="H47" s="175"/>
      <c r="I47" s="176"/>
      <c r="J47" s="176"/>
      <c r="K47" s="175"/>
      <c r="L47" s="177"/>
    </row>
    <row r="48" spans="1:12" ht="20.399999999999999" customHeight="1" x14ac:dyDescent="0.6">
      <c r="A48" s="178" t="s">
        <v>803</v>
      </c>
      <c r="B48" s="279" t="s">
        <v>804</v>
      </c>
      <c r="C48" s="228"/>
      <c r="D48" s="228"/>
      <c r="E48" s="228"/>
      <c r="F48" s="228"/>
      <c r="G48" s="229"/>
      <c r="H48" s="179" t="s">
        <v>805</v>
      </c>
      <c r="I48" s="180" t="s">
        <v>806</v>
      </c>
      <c r="J48" s="180" t="s">
        <v>1</v>
      </c>
      <c r="K48" s="179" t="s">
        <v>807</v>
      </c>
      <c r="L48" s="181" t="s">
        <v>1</v>
      </c>
    </row>
    <row r="49" spans="1:12" ht="20.399999999999999" customHeight="1" x14ac:dyDescent="0.6">
      <c r="A49" s="158">
        <v>1</v>
      </c>
      <c r="B49" s="262" t="s">
        <v>185</v>
      </c>
      <c r="C49" s="228"/>
      <c r="D49" s="228"/>
      <c r="E49" s="228"/>
      <c r="F49" s="228"/>
      <c r="G49" s="229"/>
      <c r="H49" s="159">
        <f>IFERROR(VLOOKUP(B49,'Ref.1'!$E$2:$F$278,2,FALSE),"")</f>
        <v>23</v>
      </c>
      <c r="I49" s="160">
        <v>180</v>
      </c>
      <c r="J49" s="160" t="str">
        <f>IFERROR(VLOOKUP(B49,'Ref.1'!$B$2:$C$278,2,FALSE),"")</f>
        <v>เมตร</v>
      </c>
      <c r="K49" s="159">
        <v>4140</v>
      </c>
      <c r="L49" s="163"/>
    </row>
    <row r="50" spans="1:12" ht="20.399999999999999" customHeight="1" x14ac:dyDescent="0.6">
      <c r="A50" s="158">
        <v>2</v>
      </c>
      <c r="B50" s="262"/>
      <c r="C50" s="228"/>
      <c r="D50" s="228"/>
      <c r="E50" s="228"/>
      <c r="F50" s="228"/>
      <c r="G50" s="229"/>
      <c r="H50" s="159" t="str">
        <f>IFERROR(VLOOKUP(B50,'Ref.1'!$E$2:$F$278,2,FALSE),"")</f>
        <v/>
      </c>
      <c r="I50" s="160"/>
      <c r="J50" s="160" t="str">
        <f>IFERROR(VLOOKUP(B50,'Ref.1'!$B$2:$C$278,2,FALSE),"")</f>
        <v/>
      </c>
      <c r="K50" s="159"/>
      <c r="L50" s="163"/>
    </row>
    <row r="51" spans="1:12" ht="20.399999999999999" customHeight="1" x14ac:dyDescent="0.6">
      <c r="A51" s="265" t="s">
        <v>827</v>
      </c>
      <c r="B51" s="266"/>
      <c r="C51" s="266"/>
      <c r="D51" s="266"/>
      <c r="E51" s="266"/>
      <c r="F51" s="266"/>
      <c r="G51" s="266"/>
      <c r="H51" s="266"/>
      <c r="I51" s="266"/>
      <c r="J51" s="267"/>
      <c r="K51" s="183">
        <f>SUM(K49:K50)</f>
        <v>4140</v>
      </c>
      <c r="L51" s="184" t="s">
        <v>366</v>
      </c>
    </row>
    <row r="52" spans="1:12" ht="20.399999999999999" customHeight="1" x14ac:dyDescent="0.6">
      <c r="A52" s="174"/>
      <c r="B52" s="278" t="s">
        <v>835</v>
      </c>
      <c r="C52" s="259"/>
      <c r="D52" s="259"/>
      <c r="E52" s="259"/>
      <c r="F52" s="259"/>
      <c r="G52" s="260"/>
      <c r="H52" s="175"/>
      <c r="I52" s="176"/>
      <c r="J52" s="176"/>
      <c r="K52" s="175"/>
      <c r="L52" s="177"/>
    </row>
    <row r="53" spans="1:12" ht="20.399999999999999" customHeight="1" x14ac:dyDescent="0.6">
      <c r="A53" s="178" t="s">
        <v>803</v>
      </c>
      <c r="B53" s="279" t="s">
        <v>804</v>
      </c>
      <c r="C53" s="228"/>
      <c r="D53" s="228"/>
      <c r="E53" s="228"/>
      <c r="F53" s="228"/>
      <c r="G53" s="229"/>
      <c r="H53" s="179" t="s">
        <v>805</v>
      </c>
      <c r="I53" s="180" t="s">
        <v>806</v>
      </c>
      <c r="J53" s="180" t="s">
        <v>1</v>
      </c>
      <c r="K53" s="179" t="s">
        <v>807</v>
      </c>
      <c r="L53" s="181" t="s">
        <v>1</v>
      </c>
    </row>
    <row r="54" spans="1:12" ht="20.399999999999999" customHeight="1" x14ac:dyDescent="0.6">
      <c r="A54" s="178">
        <v>1</v>
      </c>
      <c r="B54" s="262"/>
      <c r="C54" s="228"/>
      <c r="D54" s="228"/>
      <c r="E54" s="228"/>
      <c r="F54" s="228"/>
      <c r="G54" s="229"/>
      <c r="H54" s="159"/>
      <c r="I54" s="160"/>
      <c r="J54" s="160" t="str">
        <f>IFERROR(VLOOKUP(B54,หน่วยนอกอาคาร,2,FALSE),"")</f>
        <v/>
      </c>
      <c r="K54" s="159">
        <f t="shared" ref="K54" si="4">IFERROR(I54*H54,0)</f>
        <v>0</v>
      </c>
      <c r="L54" s="182" t="s">
        <v>366</v>
      </c>
    </row>
    <row r="55" spans="1:12" ht="20.399999999999999" customHeight="1" x14ac:dyDescent="0.6">
      <c r="A55" s="185"/>
      <c r="B55" s="274"/>
      <c r="C55" s="251"/>
      <c r="D55" s="251"/>
      <c r="E55" s="251"/>
      <c r="F55" s="251"/>
      <c r="G55" s="275"/>
      <c r="H55" s="186"/>
      <c r="I55" s="276" t="s">
        <v>827</v>
      </c>
      <c r="J55" s="275"/>
      <c r="K55" s="187">
        <f>K54</f>
        <v>0</v>
      </c>
      <c r="L55" s="188" t="s">
        <v>366</v>
      </c>
    </row>
    <row r="56" spans="1:12" ht="20.399999999999999" customHeight="1" x14ac:dyDescent="0.6">
      <c r="A56" s="185"/>
      <c r="B56" s="277"/>
      <c r="C56" s="234"/>
      <c r="D56" s="234"/>
      <c r="E56" s="234"/>
      <c r="F56" s="234"/>
      <c r="G56" s="235"/>
      <c r="H56" s="186"/>
      <c r="I56" s="189"/>
      <c r="J56" s="189"/>
      <c r="K56" s="190"/>
      <c r="L56" s="188"/>
    </row>
    <row r="57" spans="1:12" ht="20.399999999999999" customHeight="1" x14ac:dyDescent="0.6">
      <c r="A57" s="191"/>
      <c r="B57" s="277"/>
      <c r="C57" s="234"/>
      <c r="D57" s="234"/>
      <c r="E57" s="234"/>
      <c r="F57" s="234"/>
      <c r="G57" s="235"/>
      <c r="H57" s="216"/>
      <c r="I57" s="191"/>
      <c r="J57" s="189" t="s">
        <v>836</v>
      </c>
      <c r="K57" s="217">
        <f>K51+K46+K36+K55</f>
        <v>10865.119999999999</v>
      </c>
      <c r="L57" s="192" t="s">
        <v>366</v>
      </c>
    </row>
    <row r="58" spans="1:12" ht="20.399999999999999" customHeight="1" x14ac:dyDescent="0.6">
      <c r="A58" s="191"/>
      <c r="B58" s="218"/>
      <c r="C58" s="218"/>
      <c r="D58" s="218"/>
      <c r="E58" s="218"/>
      <c r="F58" s="218"/>
      <c r="G58" s="218"/>
      <c r="H58" s="219"/>
      <c r="I58" s="191"/>
      <c r="J58" s="189" t="s">
        <v>837</v>
      </c>
      <c r="K58" s="220">
        <f>K15+K16</f>
        <v>0</v>
      </c>
      <c r="L58" s="192" t="s">
        <v>366</v>
      </c>
    </row>
    <row r="59" spans="1:12" ht="20.399999999999999" customHeight="1" x14ac:dyDescent="0.6">
      <c r="A59" s="191"/>
      <c r="B59" s="218"/>
      <c r="C59" s="218"/>
      <c r="D59" s="218"/>
      <c r="E59" s="218"/>
      <c r="F59" s="218"/>
      <c r="G59" s="218"/>
      <c r="H59" s="219"/>
      <c r="I59" s="191"/>
      <c r="J59" s="189" t="s">
        <v>838</v>
      </c>
      <c r="K59" s="220">
        <f>K57-K58</f>
        <v>10865.119999999999</v>
      </c>
      <c r="L59" s="192" t="s">
        <v>366</v>
      </c>
    </row>
    <row r="60" spans="1:12" ht="20.399999999999999" customHeight="1" x14ac:dyDescent="0.6">
      <c r="A60" s="191"/>
      <c r="B60" s="218"/>
      <c r="C60" s="218"/>
      <c r="D60" s="218"/>
      <c r="E60" s="218"/>
      <c r="F60" s="218"/>
      <c r="G60" s="218"/>
      <c r="H60" s="272" t="s">
        <v>839</v>
      </c>
      <c r="I60" s="234"/>
      <c r="J60" s="235"/>
      <c r="K60" s="217" t="e">
        <f>(K36+K51-K58)/(K20+G20)</f>
        <v>#DIV/0!</v>
      </c>
      <c r="L60" s="192" t="s">
        <v>809</v>
      </c>
    </row>
    <row r="61" spans="1:12" ht="20.399999999999999" customHeight="1" x14ac:dyDescent="0.6">
      <c r="A61" s="191"/>
      <c r="B61" s="218"/>
      <c r="C61" s="218"/>
      <c r="D61" s="218"/>
      <c r="E61" s="218"/>
      <c r="F61" s="218"/>
      <c r="G61" s="218"/>
      <c r="H61" s="216"/>
      <c r="I61" s="191"/>
      <c r="J61" s="221" t="s">
        <v>840</v>
      </c>
      <c r="K61" s="217" t="e">
        <f>K59/(K20+G20)</f>
        <v>#DIV/0!</v>
      </c>
      <c r="L61" s="192" t="s">
        <v>809</v>
      </c>
    </row>
    <row r="62" spans="1:12" ht="20.399999999999999" customHeight="1" x14ac:dyDescent="0.6">
      <c r="A62" s="193"/>
      <c r="B62" s="218"/>
      <c r="C62" s="218"/>
      <c r="D62" s="218"/>
      <c r="E62" s="218"/>
      <c r="F62" s="218"/>
      <c r="G62" s="218"/>
      <c r="H62" s="194"/>
      <c r="I62" s="189"/>
      <c r="J62" s="189" t="s">
        <v>841</v>
      </c>
      <c r="K62" s="222">
        <f>(K20+G20)/K5</f>
        <v>0</v>
      </c>
      <c r="L62" s="192" t="s">
        <v>366</v>
      </c>
    </row>
    <row r="63" spans="1:12" ht="32.25" customHeight="1" x14ac:dyDescent="0.6">
      <c r="A63" s="263" t="s">
        <v>842</v>
      </c>
      <c r="B63" s="234"/>
      <c r="C63" s="235"/>
      <c r="D63" s="188"/>
      <c r="E63" s="218"/>
      <c r="F63" s="188"/>
      <c r="G63" s="188"/>
      <c r="H63" s="263" t="s">
        <v>843</v>
      </c>
      <c r="I63" s="234"/>
      <c r="J63" s="234"/>
      <c r="K63" s="234"/>
      <c r="L63" s="235"/>
    </row>
    <row r="64" spans="1:12" ht="48.75" customHeight="1" x14ac:dyDescent="0.6">
      <c r="A64" s="263" t="s">
        <v>844</v>
      </c>
      <c r="B64" s="234"/>
      <c r="C64" s="235"/>
      <c r="D64" s="263" t="s">
        <v>845</v>
      </c>
      <c r="E64" s="234"/>
      <c r="F64" s="235"/>
      <c r="G64" s="188"/>
      <c r="H64" s="263" t="s">
        <v>846</v>
      </c>
      <c r="I64" s="234"/>
      <c r="J64" s="234"/>
      <c r="K64" s="234"/>
      <c r="L64" s="235"/>
    </row>
    <row r="65" spans="1:16" ht="20.25" customHeight="1" x14ac:dyDescent="0.6">
      <c r="A65" s="272" t="str">
        <f>C8</f>
        <v>นางสาวชนัฐฎา  สนคะมี</v>
      </c>
      <c r="B65" s="234"/>
      <c r="C65" s="235"/>
      <c r="D65" s="272" t="s">
        <v>446</v>
      </c>
      <c r="E65" s="234"/>
      <c r="F65" s="235"/>
      <c r="G65" s="188"/>
      <c r="H65" s="272" t="s">
        <v>847</v>
      </c>
      <c r="I65" s="234"/>
      <c r="J65" s="234"/>
      <c r="K65" s="234"/>
      <c r="L65" s="235"/>
    </row>
    <row r="66" spans="1:16" ht="20.25" customHeight="1" x14ac:dyDescent="0.6">
      <c r="A66" s="272" t="str">
        <f>VLOOKUP(A65,'Ref.3'!M3:O25,3,0)</f>
        <v>Sales Executive</v>
      </c>
      <c r="B66" s="234"/>
      <c r="C66" s="235"/>
      <c r="D66" s="272" t="s">
        <v>447</v>
      </c>
      <c r="E66" s="234"/>
      <c r="F66" s="235"/>
      <c r="G66" s="188"/>
      <c r="H66" s="273" t="s">
        <v>848</v>
      </c>
      <c r="I66" s="234"/>
      <c r="J66" s="234"/>
      <c r="K66" s="234"/>
      <c r="L66" s="235"/>
    </row>
    <row r="67" spans="1:16" ht="20.25" customHeight="1" x14ac:dyDescent="0.6">
      <c r="A67" s="192"/>
      <c r="B67" s="192"/>
      <c r="C67" s="192"/>
      <c r="D67" s="192"/>
      <c r="E67" s="188"/>
      <c r="F67" s="192"/>
      <c r="G67" s="192"/>
      <c r="H67" s="194"/>
      <c r="I67" s="194"/>
      <c r="J67" s="188"/>
      <c r="K67" s="188"/>
      <c r="L67" s="195"/>
      <c r="N67" s="263"/>
      <c r="O67" s="234"/>
      <c r="P67" s="235"/>
    </row>
    <row r="68" spans="1:16" ht="25.8" customHeight="1" x14ac:dyDescent="0.6">
      <c r="A68" s="263" t="s">
        <v>849</v>
      </c>
      <c r="B68" s="234"/>
      <c r="C68" s="235"/>
      <c r="D68" s="192"/>
      <c r="E68" s="192"/>
      <c r="F68" s="192"/>
      <c r="G68" s="192"/>
      <c r="H68" s="263" t="s">
        <v>850</v>
      </c>
      <c r="I68" s="234"/>
      <c r="J68" s="234"/>
      <c r="K68" s="234"/>
      <c r="L68" s="235"/>
    </row>
    <row r="69" spans="1:16" ht="48.75" customHeight="1" x14ac:dyDescent="0.6">
      <c r="A69" s="263" t="s">
        <v>844</v>
      </c>
      <c r="B69" s="234"/>
      <c r="C69" s="235"/>
      <c r="D69" s="263" t="s">
        <v>851</v>
      </c>
      <c r="E69" s="234"/>
      <c r="F69" s="235"/>
      <c r="G69" s="223"/>
      <c r="H69" s="263" t="s">
        <v>852</v>
      </c>
      <c r="I69" s="234"/>
      <c r="J69" s="234"/>
      <c r="K69" s="234"/>
      <c r="L69" s="235"/>
    </row>
    <row r="70" spans="1:16" ht="45.75" customHeight="1" x14ac:dyDescent="0.6">
      <c r="A70" s="272" t="s">
        <v>853</v>
      </c>
      <c r="B70" s="234"/>
      <c r="C70" s="235"/>
      <c r="D70" s="272" t="s">
        <v>618</v>
      </c>
      <c r="E70" s="234"/>
      <c r="F70" s="235"/>
      <c r="G70" s="223"/>
      <c r="H70" s="272" t="s">
        <v>486</v>
      </c>
      <c r="I70" s="234"/>
      <c r="J70" s="234"/>
      <c r="K70" s="234"/>
      <c r="L70" s="235"/>
    </row>
    <row r="71" spans="1:16" ht="18.600000000000001" customHeight="1" x14ac:dyDescent="0.6">
      <c r="A71" s="272" t="s">
        <v>857</v>
      </c>
      <c r="B71" s="234"/>
      <c r="C71" s="235"/>
      <c r="D71" s="272" t="s">
        <v>706</v>
      </c>
      <c r="E71" s="234"/>
      <c r="F71" s="235"/>
      <c r="G71" s="223"/>
      <c r="H71" s="272" t="str">
        <f>VLOOKUP(H70,'Ref.3'!I8:J10,2,0)</f>
        <v>ผู้อนุมัติสายงาน Cable และ Non cable</v>
      </c>
      <c r="I71" s="234"/>
      <c r="J71" s="234"/>
      <c r="K71" s="234"/>
      <c r="L71" s="235"/>
    </row>
    <row r="72" spans="1:16" ht="14.25" customHeight="1" x14ac:dyDescent="0.6">
      <c r="A72" s="223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</row>
    <row r="73" spans="1:16" ht="14.25" customHeight="1" x14ac:dyDescent="0.6">
      <c r="A73" s="223"/>
      <c r="B73" s="223"/>
      <c r="C73" s="223"/>
      <c r="E73" s="223"/>
      <c r="H73" s="223"/>
      <c r="I73" s="223"/>
      <c r="J73" s="223"/>
      <c r="K73" s="223"/>
      <c r="L73" s="223"/>
    </row>
    <row r="74" spans="1:16" ht="14.25" customHeight="1" x14ac:dyDescent="0.6">
      <c r="A74" s="223"/>
      <c r="B74" s="223"/>
      <c r="C74" s="223"/>
      <c r="H74" s="223"/>
      <c r="I74" s="223"/>
      <c r="J74" s="223"/>
      <c r="K74" s="223"/>
      <c r="L74" s="223"/>
    </row>
    <row r="75" spans="1:16" ht="14.25" customHeight="1" x14ac:dyDescent="0.6">
      <c r="A75" s="223"/>
      <c r="B75" s="223"/>
      <c r="C75" s="223"/>
      <c r="H75" s="223"/>
      <c r="I75" s="223"/>
      <c r="J75" s="223"/>
      <c r="K75" s="223"/>
      <c r="L75" s="223"/>
    </row>
    <row r="76" spans="1:16" ht="14.25" customHeight="1" x14ac:dyDescent="0.6"/>
    <row r="77" spans="1:16" ht="14.25" customHeight="1" x14ac:dyDescent="0.6"/>
    <row r="78" spans="1:16" ht="14.25" customHeight="1" x14ac:dyDescent="0.6"/>
    <row r="79" spans="1:16" ht="14.25" customHeight="1" x14ac:dyDescent="0.6"/>
    <row r="80" spans="1:16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</sheetData>
  <mergeCells count="103">
    <mergeCell ref="B54:G54"/>
    <mergeCell ref="B46:G46"/>
    <mergeCell ref="I46:J46"/>
    <mergeCell ref="B47:G47"/>
    <mergeCell ref="B48:G48"/>
    <mergeCell ref="B49:G49"/>
    <mergeCell ref="B50:G50"/>
    <mergeCell ref="B41:G41"/>
    <mergeCell ref="B42:G42"/>
    <mergeCell ref="B43:G43"/>
    <mergeCell ref="B44:G44"/>
    <mergeCell ref="B45:G45"/>
    <mergeCell ref="A71:C71"/>
    <mergeCell ref="D71:F71"/>
    <mergeCell ref="H71:L71"/>
    <mergeCell ref="A66:C66"/>
    <mergeCell ref="D66:F66"/>
    <mergeCell ref="A68:C68"/>
    <mergeCell ref="A69:C69"/>
    <mergeCell ref="D69:F69"/>
    <mergeCell ref="A70:C70"/>
    <mergeCell ref="D70:F70"/>
    <mergeCell ref="H65:L65"/>
    <mergeCell ref="H66:L66"/>
    <mergeCell ref="B55:G55"/>
    <mergeCell ref="I55:J55"/>
    <mergeCell ref="B56:G56"/>
    <mergeCell ref="B57:G57"/>
    <mergeCell ref="A51:J51"/>
    <mergeCell ref="B52:G52"/>
    <mergeCell ref="B53:G53"/>
    <mergeCell ref="N67:P67"/>
    <mergeCell ref="H68:L68"/>
    <mergeCell ref="H69:L69"/>
    <mergeCell ref="H70:L70"/>
    <mergeCell ref="H60:J60"/>
    <mergeCell ref="A63:C63"/>
    <mergeCell ref="H63:L63"/>
    <mergeCell ref="A64:C64"/>
    <mergeCell ref="D64:F64"/>
    <mergeCell ref="A65:C65"/>
    <mergeCell ref="D65:F65"/>
    <mergeCell ref="B14:G14"/>
    <mergeCell ref="B25:G25"/>
    <mergeCell ref="B26:G26"/>
    <mergeCell ref="B27:G27"/>
    <mergeCell ref="B28:G28"/>
    <mergeCell ref="B29:G29"/>
    <mergeCell ref="B30:G30"/>
    <mergeCell ref="B31:G31"/>
    <mergeCell ref="H64:L64"/>
    <mergeCell ref="B32:G32"/>
    <mergeCell ref="B33:G33"/>
    <mergeCell ref="B34:G34"/>
    <mergeCell ref="B35:G35"/>
    <mergeCell ref="A36:J36"/>
    <mergeCell ref="A37:L37"/>
    <mergeCell ref="B38:G38"/>
    <mergeCell ref="B39:G39"/>
    <mergeCell ref="B40:G40"/>
    <mergeCell ref="A21:G21"/>
    <mergeCell ref="B22:G22"/>
    <mergeCell ref="B23:G23"/>
    <mergeCell ref="B24:G24"/>
    <mergeCell ref="B15:G15"/>
    <mergeCell ref="B16:G16"/>
    <mergeCell ref="A5:B5"/>
    <mergeCell ref="A6:B6"/>
    <mergeCell ref="C6:F6"/>
    <mergeCell ref="H6:I6"/>
    <mergeCell ref="J3:L3"/>
    <mergeCell ref="J4:L4"/>
    <mergeCell ref="C1:I1"/>
    <mergeCell ref="K1:L1"/>
    <mergeCell ref="K2:L2"/>
    <mergeCell ref="A3:B3"/>
    <mergeCell ref="E3:H3"/>
    <mergeCell ref="A4:B4"/>
    <mergeCell ref="C4:H4"/>
    <mergeCell ref="A17:A19"/>
    <mergeCell ref="E17:G17"/>
    <mergeCell ref="H17:J17"/>
    <mergeCell ref="H18:J18"/>
    <mergeCell ref="H19:J19"/>
    <mergeCell ref="B20:C20"/>
    <mergeCell ref="D20:F20"/>
    <mergeCell ref="I20:J20"/>
    <mergeCell ref="K6:L6"/>
    <mergeCell ref="K7:L7"/>
    <mergeCell ref="K8:L8"/>
    <mergeCell ref="K9:L9"/>
    <mergeCell ref="K10:L10"/>
    <mergeCell ref="H7:I7"/>
    <mergeCell ref="H8:I8"/>
    <mergeCell ref="A7:B7"/>
    <mergeCell ref="C7:F7"/>
    <mergeCell ref="E8:F8"/>
    <mergeCell ref="E9:F9"/>
    <mergeCell ref="H9:I9"/>
    <mergeCell ref="E10:F10"/>
    <mergeCell ref="H10:I10"/>
    <mergeCell ref="B12:G12"/>
    <mergeCell ref="B13:G13"/>
  </mergeCells>
  <dataValidations count="1">
    <dataValidation type="list" allowBlank="1" showErrorMessage="1" sqref="B23:B34 B39:B45 B49:B50" xr:uid="{00000000-0002-0000-0300-000005000000}">
      <formula1>นอกอาคาร</formula1>
    </dataValidation>
  </dataValidations>
  <hyperlinks>
    <hyperlink ref="E3" r:id="rId1" xr:uid="{6CF39465-48B2-4DB0-B4DA-ECF5885E4A29}"/>
  </hyperlinks>
  <pageMargins left="0.22" right="0.23" top="0.15" bottom="0.02" header="0" footer="0"/>
  <pageSetup paperSize="9" scale="45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ErrorMessage="1" xr:uid="{00000000-0002-0000-0300-000001000000}">
          <x14:formula1>
            <xm:f>'Ref.1'!$I$2:$I$15</xm:f>
          </x14:formula1>
          <xm:sqref>C17</xm:sqref>
        </x14:dataValidation>
        <x14:dataValidation type="list" allowBlank="1" showErrorMessage="1" xr:uid="{00000000-0002-0000-0300-000002000000}">
          <x14:formula1>
            <xm:f>'Ref.1'!$E$280:$E$286</xm:f>
          </x14:formula1>
          <xm:sqref>H19</xm:sqref>
        </x14:dataValidation>
        <x14:dataValidation type="list" allowBlank="1" showErrorMessage="1" xr:uid="{00000000-0002-0000-0300-000003000000}">
          <x14:formula1>
            <xm:f>'Ref.3'!$H$24:$H$66</xm:f>
          </x14:formula1>
          <xm:sqref>C5</xm:sqref>
        </x14:dataValidation>
        <x14:dataValidation type="list" allowBlank="1" showErrorMessage="1" xr:uid="{00000000-0002-0000-0300-000004000000}">
          <x14:formula1>
            <xm:f>'Ref.1'!$J$2:$J$17</xm:f>
          </x14:formula1>
          <xm:sqref>E17</xm:sqref>
        </x14:dataValidation>
        <x14:dataValidation type="list" allowBlank="1" showErrorMessage="1" xr:uid="{00000000-0002-0000-0300-000006000000}">
          <x14:formula1>
            <xm:f>'Ref.1'!$E$287:$E$302</xm:f>
          </x14:formula1>
          <xm:sqref>K12</xm:sqref>
        </x14:dataValidation>
        <x14:dataValidation type="list" allowBlank="1" showErrorMessage="1" xr:uid="{00000000-0002-0000-0300-000007000000}">
          <x14:formula1>
            <xm:f>'Ref.2'!$N$4:$N$26</xm:f>
          </x14:formula1>
          <xm:sqref>D8</xm:sqref>
        </x14:dataValidation>
        <x14:dataValidation type="list" allowBlank="1" showErrorMessage="1" xr:uid="{00000000-0002-0000-0300-000008000000}">
          <x14:formula1>
            <xm:f>'Ref.2'!$U$9:$U$15</xm:f>
          </x14:formula1>
          <xm:sqref>H6</xm:sqref>
        </x14:dataValidation>
        <x14:dataValidation type="list" allowBlank="1" showErrorMessage="1" xr:uid="{00000000-0002-0000-0300-000009000000}">
          <x14:formula1>
            <xm:f>'Ref.3'!$I$8:$I$10</xm:f>
          </x14:formula1>
          <xm:sqref>H70</xm:sqref>
        </x14:dataValidation>
        <x14:dataValidation type="list" allowBlank="1" showErrorMessage="1" xr:uid="{00000000-0002-0000-0300-00000A000000}">
          <x14:formula1>
            <xm:f>'Ref.3'!$R$20:$R$32</xm:f>
          </x14:formula1>
          <xm:sqref>J4</xm:sqref>
        </x14:dataValidation>
        <x14:dataValidation type="list" allowBlank="1" showErrorMessage="1" xr:uid="{00000000-0002-0000-0300-00000B000000}">
          <x14:formula1>
            <xm:f>'Ref.3'!$R$8:$R$19</xm:f>
          </x14:formula1>
          <xm:sqref>J3</xm:sqref>
        </x14:dataValidation>
        <x14:dataValidation type="list" allowBlank="1" showErrorMessage="1" xr:uid="{00000000-0002-0000-0300-00000D000000}">
          <x14:formula1>
            <xm:f>'Ref.1'!$K$2:$K$6</xm:f>
          </x14:formula1>
          <xm:sqref>D19</xm:sqref>
        </x14:dataValidation>
        <x14:dataValidation type="list" allowBlank="1" showErrorMessage="1" xr:uid="{00000000-0002-0000-0300-00000E000000}">
          <x14:formula1>
            <xm:f>'Ref.3'!$B$4:$B$43</xm:f>
          </x14:formula1>
          <xm:sqref>C9</xm:sqref>
        </x14:dataValidation>
        <x14:dataValidation type="list" allowBlank="1" showErrorMessage="1" xr:uid="{00000000-0002-0000-0300-00000F000000}">
          <x14:formula1>
            <xm:f>'Ref.3'!$M$3:$M$25</xm:f>
          </x14:formula1>
          <xm:sqref>C8 A65</xm:sqref>
        </x14:dataValidation>
        <x14:dataValidation type="list" allowBlank="1" showErrorMessage="1" xr:uid="{00000000-0002-0000-0300-000010000000}">
          <x14:formula1>
            <xm:f>'Ref.1'!$I$17:$I$30</xm:f>
          </x14:formula1>
          <xm:sqref>E18 G18 C18:C19</xm:sqref>
        </x14:dataValidation>
        <x14:dataValidation type="list" allowBlank="1" showErrorMessage="1" xr:uid="{00000000-0002-0000-0300-000011000000}">
          <x14:formula1>
            <xm:f>'Ref.1'!$I$50:$I$67</xm:f>
          </x14:formula1>
          <xm:sqref>B54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Ref.2</vt:lpstr>
      <vt:lpstr>Ref.3</vt:lpstr>
      <vt:lpstr>รายละเอียด ROI</vt:lpstr>
      <vt:lpstr>ภาพประกอบ</vt:lpstr>
      <vt:lpstr>Priceนอกอาคาร</vt:lpstr>
      <vt:lpstr>นอกอาคาร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2025-02-07T04:23:09Z</dcterms:created>
  <dcterms:modified xsi:type="dcterms:W3CDTF">2025-02-11T09:16:25Z</dcterms:modified>
</cp:coreProperties>
</file>