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EE2CBAC9-E369-4499-9D33-FC31684BB512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<sst xmlns="http://schemas.openxmlformats.org/spreadsheetml/2006/main" count="1066" uniqueCount="564">
  <si>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</si>
  <si>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</si>
  <si>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</si>
  <si>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</si>
  <si>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</si>
  <si>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</si>
  <si>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</si>
  <si>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</si>
  <si>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</si>
  <si>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</si>
  <si>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</si>
  <si>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</si>
  <si>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</si>
  <si>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</si>
  <si>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</si>
  <si>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</si>
  <si>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</si>
  <si>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</si>
  <si>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</si>
  <si>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</si>
  <si>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</si>
  <si>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</si>
  <si>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</si>
  <si>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</si>
  <si>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</si>
  <si>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</si>
  <si>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</si>
  <si>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</si>
  <si>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</si>
  <si>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</si>
  <si>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</si>
  <si>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</si>
  <si>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</si>
  <si>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</si>
  <si>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</si>
  <si>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</si>
  <si>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</si>
  <si>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</si>
  <si>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</si>
  <si>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</si>
  <si>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</si>
  <si>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</si>
  <si>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</si>
  <si>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</si>
  <si>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</si>
  <si>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</si>
  <si>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</si>
  <si>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</si>
  <si>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</si>
  <si>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</si>
  <si>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</si>
  <si>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</si>
  <si>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</si>
  <si>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</si>
  <si>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</si>
  <si>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</si>
  <si>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</si>
  <si>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</si>
  <si>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</si>
  <si>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</si>
  <si>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</si>
  <si>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</si>
  <si>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</si>
  <si>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</si>
  <si>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</si>
  <si>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</si>
  <si>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</si>
  <si>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</si>
  <si>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</si>
  <si>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</si>
  <si>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</si>
  <si>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</si>
  <si>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</si>
  <si>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</si>
  <si>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</si>
  <si>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</si>
  <si>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</si>
  <si>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</si>
  <si>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</si>
  <si>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</si>
  <si>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</si>
  <si>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</si>
  <si>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</si>
  <si>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</si>
  <si>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</si>
  <si>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</si>
  <si>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</si>
  <si>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</si>
  <si>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</si>
  <si>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</si>
  <si>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</si>
  <si>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</si>
  <si>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</si>
  <si>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</si>
  <si>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</si>
  <si>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</si>
  <si>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</si>
  <si>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</si>
  <si>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</si>
  <si>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</si>
  <si>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</si>
  <si>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</si>
  <si>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</si>
  <si>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</si>
  <si>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</si>
  <si>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</si>
  <si>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</si>
  <si>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</si>
  <si>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</si>
  <si>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</si>
  <si>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</si>
  <si>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</si>
  <si>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</si>
  <si>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</si>
  <si>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</si>
  <si>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</si>
  <si>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</si>
  <si>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</si>
  <si>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</si>
  <si>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</si>
  <si>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</si>
  <si>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</si>
  <si>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</si>
  <si>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</si>
  <si>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</si>
  <si>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</si>
  <si>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</si>
  <si>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</si>
  <si>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</si>
  <si>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</si>
  <si>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</si>
  <si>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</si>
  <si>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</si>
  <si>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</si>
  <si>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</si>
  <si>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</si>
  <si>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</si>
  <si>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</si>
  <si>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</si>
  <si>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</si>
  <si>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</si>
  <si>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</si>
  <si>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</si>
  <si>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</si>
  <si>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</si>
  <si>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</si>
  <si>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</si>
  <si>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</si>
  <si>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</si>
  <si>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</si>
  <si>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</si>
  <si>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</si>
  <si>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</si>
  <si>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</si>
  <si>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</si>
  <si>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</si>
  <si>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</si>
  <si>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</si>
  <si>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</si>
  <si>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</si>
  <si>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</si>
  <si>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</si>
  <si>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</si>
  <si>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</si>
  <si>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</si>
  <si>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</si>
  <si>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</si>
  <si>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</si>
  <si>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</si>
  <si>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</si>
  <si>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</si>
  <si>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</si>
  <si>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</si>
  <si>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</si>
  <si>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</si>
  <si>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</si>
  <si>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</si>
  <si>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</si>
  <si>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</si>
  <si>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</si>
  <si>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</si>
  <si>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</si>
  <si>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</si>
  <si>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</si>
  <si>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</si>
  <si>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</si>
  <si>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</si>
  <si>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</si>
  <si>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</si>
  <si>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</si>
  <si>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</si>
  <si>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</si>
  <si>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</si>
  <si>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</si>
  <si>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</si>
  <si>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</si>
  <si>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</si>
  <si>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</si>
  <si>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</si>
  <si>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</si>
  <si>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</si>
  <si>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</si>
  <si>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</si>
  <si>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</si>
  <si>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</si>
  <si>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</si>
  <si>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</si>
  <si>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</si>
  <si>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</si>
  <si>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</si>
  <si>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</si>
  <si>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</si>
  <si>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</si>
  <si>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</si>
  <si>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</si>
  <si>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</si>
  <si>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</si>
  <si>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</si>
  <si>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</si>
  <si>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</si>
  <si>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</si>
  <si>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</si>
  <si>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</si>
  <si>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</si>
  <si>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</si>
  <si>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</si>
  <si>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</si>
  <si>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</si>
  <si>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</si>
  <si>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</si>
  <si>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</si>
  <si>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</si>
  <si>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</si>
  <si>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</si>
  <si>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</si>
  <si>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</si>
  <si>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</si>
  <si>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</si>
  <si>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</si>
  <si>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</si>
  <si>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</si>
  <si>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</si>
  <si>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</si>
  <si>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</si>
  <si>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</si>
  <si>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</si>
  <si>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</si>
  <si>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</si>
  <si>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</si>
  <si>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</si>
  <si>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</si>
  <si>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</si>
  <si>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</si>
  <si>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</si>
  <si>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</si>
  <si>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</si>
  <si>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</si>
  <si>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</si>
  <si>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</si>
  <si>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</si>
  <si>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</si>
  <si>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</si>
  <si>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</si>
  <si>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</si>
  <si>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</si>
  <si>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</si>
  <si>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</si>
  <si>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</si>
  <si>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</si>
  <si>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</si>
  <si>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</si>
  <si>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</si>
  <si>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</si>
  <si>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</si>
  <si>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</si>
  <si>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</si>
  <si>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</si>
  <si>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</si>
  <si>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</si>
  <si>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</si>
  <si>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</si>
  <si>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</si>
  <si>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</si>
  <si>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</si>
  <si>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</si>
  <si>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</si>
  <si>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</si>
  <si>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</si>
  <si>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</si>
  <si>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</si>
  <si>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</si>
  <si>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</si>
  <si>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</si>
  <si>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</si>
  <si>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</si>
  <si>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</si>
  <si>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</si>
  <si>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</si>
  <si>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</si>
  <si>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</si>
  <si>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</si>
  <si>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</si>
  <si>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</si>
  <si>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</si>
  <si>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</si>
  <si>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</si>
  <si>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</si>
  <si>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</si>
  <si>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</si>
  <si>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</si>
  <si>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</si>
  <si>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</si>
  <si>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</si>
  <si>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</si>
  <si>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</si>
  <si>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</si>
  <si>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</si>
  <si>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</si>
  <si>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</si>
  <si>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</si>
  <si>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</si>
  <si>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</si>
  <si>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</si>
  <si>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</si>
  <si>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</si>
  <si>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</si>
  <si>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</si>
  <si>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</si>
  <si>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</si>
  <si>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</si>
  <si>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</si>
  <si>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</si>
  <si>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</si>
  <si>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</si>
  <si>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</si>
  <si>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</si>
  <si>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</si>
  <si>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</si>
  <si>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</si>
  <si>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</si>
  <si>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</si>
  <si>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</si>
  <si>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</si>
  <si>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</si>
  <si>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</si>
  <si>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</si>
  <si>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</si>
  <si>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</si>
  <si>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</si>
  <si>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</si>
  <si>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</si>
  <si>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</si>
  <si>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</si>
  <si>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</si>
  <si>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</si>
  <si>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</si>
  <si>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</si>
  <si>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</si>
  <si>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</si>
  <si>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</si>
  <si>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</si>
  <si>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</si>
  <si>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</si>
  <si>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</si>
  <si>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</si>
  <si>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</si>
  <si>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</si>
  <si>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</si>
  <si>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</si>
  <si>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</si>
  <si>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</si>
  <si>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</si>
  <si>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</si>
  <si>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</si>
  <si>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</si>
  <si>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</si>
  <si>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</si>
  <si>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</si>
  <si>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</si>
  <si>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</si>
  <si>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</si>
  <si>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</si>
  <si>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</si>
  <si>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</si>
  <si>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</si>
  <si>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</si>
  <si>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</si>
  <si>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</si>
  <si>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</si>
  <si>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</si>
  <si>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</si>
  <si>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</si>
  <si>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</si>
  <si>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</si>
  <si>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</si>
  <si>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</si>
  <si>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</si>
  <si>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</si>
  <si>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</si>
  <si>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</si>
  <si>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</si>
  <si>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</si>
  <si>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</si>
  <si>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</si>
  <si>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</si>
  <si>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</si>
  <si>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</si>
  <si>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</si>
  <si>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</si>
  <si>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</si>
  <si>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</si>
  <si>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</si>
  <si>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</si>
  <si>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</si>
  <si>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</si>
  <si>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</si>
  <si>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</si>
  <si>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</si>
  <si>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</si>
  <si>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</si>
  <si>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</si>
  <si>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</si>
  <si>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</si>
  <si>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</si>
  <si>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</si>
  <si>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</si>
  <si>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</si>
  <si>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</si>
  <si>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</si>
  <si>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</si>
  <si>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</si>
  <si>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</si>
  <si>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</si>
  <si>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</si>
  <si>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</si>
  <si>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</si>
  <si>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</si>
  <si>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</si>
  <si>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</si>
  <si>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</si>
  <si>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</si>
  <si>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</si>
  <si>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</si>
  <si>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</si>
  <si>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</si>
  <si>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</si>
  <si>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</si>
  <si>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</si>
  <si>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</si>
  <si>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</si>
  <si>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</si>
  <si>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</si>
  <si>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</si>
  <si>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</si>
  <si>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</si>
  <si>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</si>
  <si>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</si>
  <si>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</si>
  <si>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</si>
  <si>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</si>
  <si>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</si>
  <si>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</si>
  <si>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</si>
  <si>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</si>
  <si>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</si>
  <si>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</si>
  <si>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</si>
  <si>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</si>
  <si>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</si>
  <si>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</si>
  <si>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</si>
  <si>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</si>
  <si>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</si>
  <si>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</si>
  <si>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</si>
  <si>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</si>
  <si>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</si>
  <si>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</si>
  <si>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</si>
  <si>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</si>
  <si>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</si>
  <si>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</si>
  <si>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</si>
  <si>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</si>
  <si>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</si>
  <si>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</si>
  <si>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</si>
  <si>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</si>
  <si>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</si>
  <si>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</si>
  <si>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</si>
  <si>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</si>
  <si>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</si>
  <si>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</si>
  <si>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</si>
  <si>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</si>
  <si>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</si>
  <si>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</si>
  <si>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</si>
  <si>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</si>
  <si>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</si>
  <si>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</si>
  <si>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</si>
  <si>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</si>
  <si>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</si>
  <si>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</si>
  <si>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</si>
  <si>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</si>
  <si>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</si>
  <si>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</si>
  <si>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</si>
  <si>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</si>
  <si>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</si>
  <si>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</si>
  <si>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</si>
  <si>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</si>
  <si>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</si>
  <si>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</si>
  <si>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</si>
  <si>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</si>
  <si>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</si>
  <si>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</si>
  <si>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</si>
  <si>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</si>
  <si>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</si>
  <si>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</si>
  <si>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</si>
  <si>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</si>
  <si>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</si>
  <si>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</si>
  <si>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</si>
  <si>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</si>
  <si>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</si>
  <si>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</si>
  <si>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</si>
  <si>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</si>
  <si>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</si>
  <si>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</si>
  <si>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</si>
  <si>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</si>
  <si>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</si>
  <si>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</si>
  <si>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</si>
  <si>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</si>
  <si>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</si>
  <si>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</si>
  <si>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</si>
  <si>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</si>
  <si>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</si>
  <si>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</si>
  <si>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</si>
  <si>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</si>
  <si>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</si>
  <si>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</si>
  <si>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The Gems Mining Pool Villas Pattaya</t>
  </si>
  <si>
    <t>888 Muang Pattaya, Bang Lamung District, Chon Buri 20150</t>
  </si>
  <si>
    <t>https://maps.app.goo.gl/ysvWgoTGVSm1JXH29</t>
  </si>
  <si>
    <t xml:space="preserve">คุณตูน </t>
  </si>
  <si>
    <t>ผู้ดูแลโครงการ</t>
  </si>
  <si>
    <t>087-614-5491</t>
  </si>
  <si>
    <t>27/08/2024</t>
  </si>
  <si>
    <t>หากติดต่อลูกค้าไม่ได้ภายใน 24ชม รบกวนแจ้งเซล์ผู้ดูแลเคส</t>
  </si>
  <si>
    <t xml:space="preserve">เปิดเคสตรวจสอบระบบ RF </t>
  </si>
  <si>
    <t>รบกวนประสานทีมงานพัทยานัดConfirm เข้าดำเนินการกับลูกค้าอีกครั้ง ลูกค้าขอให้เข้าพรุ่งนี้ครับ  *ด่วนครับ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</si>
</sst>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1470212</xdr:colOff>
      <xdr:row>14</xdr:row>
      <xdr:rowOff>188259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494" y="277906"/>
          <a:ext cx="6490447" cy="4034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ysvWgoTGVSm1JXH2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548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547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524</v>
      </c>
      <c r="E5" s="121" t="s">
        <v>548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547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19" zoomScale="70" zoomScaleNormal="70" zoomScaleSheetLayoutView="85" workbookViewId="0">
      <selection activeCell="E29" sqref="E29:O29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267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16</v>
      </c>
      <c r="D2" s="155"/>
      <c r="E2" s="155"/>
      <c r="F2" s="183" t="s">
        <v>146</v>
      </c>
      <c r="G2" s="183"/>
      <c r="H2" s="155" t="s">
        <v>536</v>
      </c>
      <c r="I2" s="155"/>
      <c r="J2" s="155"/>
      <c r="K2" s="155"/>
      <c r="L2" s="155"/>
      <c r="M2" s="183" t="s">
        <v>249</v>
      </c>
      <c r="N2" s="183"/>
      <c r="O2" s="72"/>
    </row>
    <row r="3" spans="1:15" ht="30">
      <c r="A3" s="182" t="s">
        <v>256</v>
      </c>
      <c r="B3" s="183"/>
      <c r="C3" s="155" t="s">
        <v>487</v>
      </c>
      <c r="D3" s="155"/>
      <c r="E3" s="155"/>
      <c r="F3" s="183" t="s">
        <v>9</v>
      </c>
      <c r="G3" s="183"/>
      <c r="H3" s="156" t="str">
        <f>VLOOKUP(C3,'Ref.3'!C3:D32,2,0)</f>
        <v>Sales Supervisor</v>
      </c>
      <c r="I3" s="156"/>
      <c r="J3" s="156"/>
      <c r="K3" s="73" t="s">
        <v>248</v>
      </c>
      <c r="L3" s="74" t="str">
        <f>VLOOKUP(C3,'Ref.3'!C3:E32,3,0)</f>
        <v>065-930-7711</v>
      </c>
      <c r="M3" s="183" t="s">
        <v>0</v>
      </c>
      <c r="N3" s="183"/>
      <c r="O3" s="75">
        <v>45685</v>
      </c>
    </row>
    <row r="4" spans="1:15" ht="30">
      <c r="A4" s="182" t="s">
        <v>250</v>
      </c>
      <c r="B4" s="183"/>
      <c r="C4" s="155" t="s">
        <v>17</v>
      </c>
      <c r="D4" s="155"/>
      <c r="E4" s="155"/>
      <c r="F4" s="183" t="s">
        <v>252</v>
      </c>
      <c r="G4" s="183"/>
      <c r="H4" s="156" t="e">
        <f>VLOOKUP(C5,'Ref2'!B4:G31,6,0)</f>
        <v>#N/A</v>
      </c>
      <c r="I4" s="156"/>
      <c r="J4" s="156"/>
      <c r="K4" s="73" t="s">
        <v>248</v>
      </c>
      <c r="L4" s="74" t="e">
        <f>VLOOKUP(C5,'Ref2'!B4:H31,7,0)</f>
        <v>#N/A</v>
      </c>
      <c r="M4" s="156" t="s">
        <v>421</v>
      </c>
      <c r="N4" s="156"/>
      <c r="O4" s="215"/>
    </row>
    <row r="5" spans="1:15" ht="30">
      <c r="A5" s="76"/>
      <c r="B5" s="73" t="s">
        <v>117</v>
      </c>
      <c r="C5" s="155" t="s">
        <v>334</v>
      </c>
      <c r="D5" s="155"/>
      <c r="E5" s="155"/>
      <c r="F5" s="183" t="s">
        <v>119</v>
      </c>
      <c r="G5" s="183"/>
      <c r="H5" s="156" t="e">
        <f>VLOOKUP(C5,'Ref2'!B4:C31,2,0)</f>
        <v>#N/A</v>
      </c>
      <c r="I5" s="156"/>
      <c r="J5" s="156"/>
      <c r="K5" s="73" t="s">
        <v>257</v>
      </c>
      <c r="L5" s="74" t="e">
        <f>VLOOKUP(C5,'Ref2'!B4:F31,5,0)</f>
        <v>#N/A</v>
      </c>
      <c r="M5" s="155" t="s">
        <v>143</v>
      </c>
      <c r="N5" s="155"/>
      <c r="O5" s="216"/>
    </row>
    <row r="6" spans="1:15" ht="28.8">
      <c r="A6" s="182" t="s">
        <v>123</v>
      </c>
      <c r="B6" s="183"/>
      <c r="C6" s="156" t="str">
        <f>$C$5</f>
        <v>พัทยา</v>
      </c>
      <c r="D6" s="156"/>
      <c r="E6" s="156"/>
      <c r="F6" s="183" t="s">
        <v>253</v>
      </c>
      <c r="G6" s="183"/>
      <c r="H6" s="156" t="e">
        <f>VLOOKUP(C5,'Ref2'!B4:C31,2,0)</f>
        <v>#N/A</v>
      </c>
      <c r="I6" s="156"/>
      <c r="J6" s="156"/>
      <c r="K6" s="73" t="s">
        <v>258</v>
      </c>
      <c r="L6" s="74" t="e">
        <f>VLOOKUP(C5,'Ref2'!B4:D31,3,0)</f>
        <v>#N/A</v>
      </c>
      <c r="M6" s="217" t="str">
        <f>VLOOKUP(M5,'Ref2'!O20:P24,2,0)</f>
        <v>Sales Co-ordinator manager</v>
      </c>
      <c r="N6" s="217"/>
      <c r="O6" s="218"/>
    </row>
    <row r="7" spans="1:15" ht="30.6" thickBot="1">
      <c r="A7" s="184" t="s">
        <v>255</v>
      </c>
      <c r="B7" s="172"/>
      <c r="C7" s="160" t="s">
        <v>236</v>
      </c>
      <c r="D7" s="160"/>
      <c r="E7" s="160"/>
      <c r="F7" s="172" t="s">
        <v>147</v>
      </c>
      <c r="G7" s="172"/>
      <c r="H7" s="211" t="s">
        <v>150</v>
      </c>
      <c r="I7" s="211"/>
      <c r="J7" s="211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554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555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556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557</v>
      </c>
      <c r="E14" s="189"/>
      <c r="F14" s="189"/>
      <c r="G14" s="189"/>
      <c r="H14" s="84" t="s">
        <v>403</v>
      </c>
      <c r="I14" s="222" t="s">
        <v>559</v>
      </c>
      <c r="J14" s="189"/>
      <c r="K14" s="84" t="s">
        <v>404</v>
      </c>
      <c r="L14" s="85" t="s">
        <v>558</v>
      </c>
      <c r="M14" s="84" t="s">
        <v>408</v>
      </c>
      <c r="N14" s="158"/>
      <c r="O14" s="159"/>
    </row>
    <row r="15" spans="1:15" ht="28.8">
      <c r="A15" s="83">
        <v>5</v>
      </c>
      <c r="B15" s="162" t="s">
        <v>406</v>
      </c>
      <c r="C15" s="163"/>
      <c r="D15" s="219"/>
      <c r="E15" s="158"/>
      <c r="F15" s="158"/>
      <c r="G15" s="158"/>
      <c r="H15" s="84" t="s">
        <v>403</v>
      </c>
      <c r="I15" s="223"/>
      <c r="J15" s="158"/>
      <c r="K15" s="84" t="s">
        <v>404</v>
      </c>
      <c r="L15" s="118"/>
      <c r="M15" s="84" t="s">
        <v>408</v>
      </c>
      <c r="N15" s="158"/>
      <c r="O15" s="159"/>
    </row>
    <row r="16" spans="1:15" ht="28.8">
      <c r="A16" s="83">
        <v>6</v>
      </c>
      <c r="B16" s="176" t="s">
        <v>114</v>
      </c>
      <c r="C16" s="176"/>
      <c r="D16" s="212" t="s">
        <v>401</v>
      </c>
      <c r="E16" s="213"/>
      <c r="F16" s="213"/>
      <c r="G16" s="213"/>
      <c r="H16" s="86" t="s">
        <v>410</v>
      </c>
      <c r="I16" s="214"/>
      <c r="J16" s="206"/>
      <c r="K16" s="86" t="s">
        <v>518</v>
      </c>
      <c r="L16" s="87"/>
      <c r="M16" s="86" t="s">
        <v>411</v>
      </c>
      <c r="N16" s="220"/>
      <c r="O16" s="221"/>
    </row>
    <row r="17" spans="1:18" ht="28.8">
      <c r="A17" s="83">
        <v>7</v>
      </c>
      <c r="B17" s="176" t="s">
        <v>409</v>
      </c>
      <c r="C17" s="176"/>
      <c r="D17" s="186">
        <v>1</v>
      </c>
      <c r="E17" s="187"/>
      <c r="F17" s="88" t="s">
        <v>511</v>
      </c>
      <c r="G17" s="88"/>
      <c r="H17" s="90"/>
      <c r="I17" s="88" t="s">
        <v>512</v>
      </c>
      <c r="J17" s="89"/>
      <c r="K17" s="90"/>
      <c r="L17" s="88" t="s">
        <v>513</v>
      </c>
      <c r="M17" s="88"/>
      <c r="N17" s="91">
        <v>100</v>
      </c>
      <c r="O17" s="92" t="s">
        <v>254</v>
      </c>
      <c r="P17" s="40"/>
    </row>
    <row r="18" spans="1:18" ht="28.8">
      <c r="A18" s="83">
        <v>8</v>
      </c>
      <c r="B18" s="176" t="s">
        <v>340</v>
      </c>
      <c r="C18" s="176"/>
      <c r="D18" s="205"/>
      <c r="E18" s="206"/>
      <c r="F18" s="88" t="s">
        <v>511</v>
      </c>
      <c r="G18" s="88"/>
      <c r="H18" s="91"/>
      <c r="I18" s="88" t="s">
        <v>512</v>
      </c>
      <c r="J18" s="88"/>
      <c r="K18" s="91"/>
      <c r="L18" s="88" t="s">
        <v>513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3"/>
      <c r="L19" s="141"/>
      <c r="M19" s="141"/>
      <c r="N19" s="141"/>
      <c r="O19" s="94" t="s">
        <v>515</v>
      </c>
    </row>
    <row r="20" spans="1:18" ht="29.4" thickBot="1">
      <c r="A20" s="95">
        <v>10</v>
      </c>
      <c r="B20" s="177" t="s">
        <v>510</v>
      </c>
      <c r="C20" s="177"/>
      <c r="D20" s="208" t="s">
        <v>546</v>
      </c>
      <c r="E20" s="209"/>
      <c r="F20" s="207" t="s">
        <v>560</v>
      </c>
      <c r="G20" s="207"/>
      <c r="H20" s="96" t="s">
        <v>284</v>
      </c>
      <c r="I20" s="210"/>
      <c r="J20" s="210"/>
      <c r="K20" s="97" t="s">
        <v>285</v>
      </c>
      <c r="L20" s="179"/>
      <c r="M20" s="179"/>
      <c r="N20" s="96" t="s">
        <v>286</v>
      </c>
      <c r="O20" s="98"/>
      <c r="R20" s="41"/>
    </row>
    <row r="21" spans="1:18" ht="28.8">
      <c r="A21" s="198">
        <v>11</v>
      </c>
      <c r="B21" s="174" t="s">
        <v>369</v>
      </c>
      <c r="C21" s="174"/>
      <c r="D21" s="201" t="s">
        <v>363</v>
      </c>
      <c r="E21" s="201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8">
      <c r="A22" s="199"/>
      <c r="B22" s="175"/>
      <c r="C22" s="175"/>
      <c r="D22" s="201" t="s">
        <v>390</v>
      </c>
      <c r="E22" s="201"/>
      <c r="F22" s="178"/>
      <c r="G22" s="178"/>
      <c r="H22" s="101" t="s">
        <v>391</v>
      </c>
      <c r="I22" s="200"/>
      <c r="J22" s="200"/>
      <c r="K22" s="102"/>
      <c r="L22" s="102"/>
      <c r="M22" s="102"/>
      <c r="N22" s="102"/>
      <c r="O22" s="103"/>
    </row>
    <row r="23" spans="1:18" ht="28.8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/>
      <c r="I23" s="144"/>
      <c r="J23" s="101">
        <v>3</v>
      </c>
      <c r="K23" s="144"/>
      <c r="L23" s="144"/>
      <c r="M23" s="105">
        <v>4</v>
      </c>
      <c r="N23" s="144"/>
      <c r="O23" s="145"/>
    </row>
    <row r="24" spans="1:18" ht="28.8">
      <c r="A24" s="104">
        <v>13</v>
      </c>
      <c r="B24" s="106" t="s">
        <v>365</v>
      </c>
      <c r="C24" s="106"/>
      <c r="D24" s="101">
        <v>1</v>
      </c>
      <c r="E24" s="144"/>
      <c r="F24" s="144"/>
      <c r="G24" s="101">
        <v>2</v>
      </c>
      <c r="H24" s="144"/>
      <c r="I24" s="144"/>
      <c r="J24" s="101">
        <v>3</v>
      </c>
      <c r="K24" s="144"/>
      <c r="L24" s="144"/>
      <c r="M24" s="105">
        <v>4</v>
      </c>
      <c r="N24" s="144"/>
      <c r="O24" s="145"/>
    </row>
    <row r="25" spans="1:18" ht="28.8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4">
        <v>15</v>
      </c>
      <c r="B26" s="173" t="s">
        <v>372</v>
      </c>
      <c r="C26" s="173"/>
      <c r="D26" s="202" t="s">
        <v>370</v>
      </c>
      <c r="E26" s="203"/>
      <c r="F26" s="178"/>
      <c r="G26" s="178"/>
      <c r="H26" s="178"/>
      <c r="I26" s="178"/>
      <c r="J26" s="203" t="s">
        <v>371</v>
      </c>
      <c r="K26" s="203"/>
      <c r="L26" s="178"/>
      <c r="M26" s="178"/>
      <c r="N26" s="178"/>
      <c r="O26" s="204"/>
    </row>
    <row r="27" spans="1:18" ht="28.8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90">
        <v>17</v>
      </c>
      <c r="B28" s="192" t="s">
        <v>96</v>
      </c>
      <c r="C28" s="193"/>
      <c r="D28" s="107" t="s">
        <v>310</v>
      </c>
      <c r="E28" s="150" t="s">
        <v>562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90"/>
      <c r="B29" s="194"/>
      <c r="C29" s="195"/>
      <c r="D29" s="107" t="s">
        <v>311</v>
      </c>
      <c r="E29" s="150" t="s">
        <v>563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90"/>
      <c r="B30" s="194"/>
      <c r="C30" s="195"/>
      <c r="D30" s="107" t="s">
        <v>312</v>
      </c>
      <c r="E30" s="150" t="s">
        <v>561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90"/>
      <c r="B31" s="194"/>
      <c r="C31" s="195"/>
      <c r="D31" s="107" t="s">
        <v>313</v>
      </c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91"/>
      <c r="B32" s="196"/>
      <c r="C32" s="197"/>
      <c r="D32" s="108" t="s">
        <v>544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BC5876B8-DEEE-4F2B-878A-492D81585090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H10" sqref="H10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2025-01-30T13:09:03Z</dcterms:modified>
  <cp:category/>
  <cp:contentStatus/>
</cp:coreProperties>
</file>