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N_Work\cn_work\2025\202502\202502 ต่างจังหวัด\"/>
    </mc:Choice>
  </mc:AlternateContent>
  <xr:revisionPtr revIDLastSave="0" documentId="8_{6EE30FB6-0752-4E49-9BBA-91FEB197233C}" xr6:coauthVersionLast="43" xr6:coauthVersionMax="43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firstSheet="3" activeTab="3" xr2:uid="{00000000-000D-0000-FFFF-FFFF00000000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<sst xmlns="http://schemas.openxmlformats.org/spreadsheetml/2006/main" count="1070" uniqueCount="562">
  <si>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</si>
  <si>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</si>
  <si>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</si>
  <si>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</si>
  <si>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</si>
  <si>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</si>
  <si>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</si>
  <si>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</si>
  <si>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</si>
  <si>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</si>
  <si>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</si>
  <si>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</si>
  <si>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</si>
  <si>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</si>
  <si>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</si>
  <si>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</si>
  <si>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</si>
  <si>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</si>
  <si>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</si>
  <si>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</si>
  <si>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</si>
  <si>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</si>
  <si>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</si>
  <si>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</si>
  <si>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</si>
  <si>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</si>
  <si>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</si>
  <si>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</si>
  <si>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</si>
  <si>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</si>
  <si>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</si>
  <si>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</si>
  <si>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</si>
  <si>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</si>
  <si>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</si>
  <si>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</si>
  <si>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</si>
  <si>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</si>
  <si>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</si>
  <si>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</si>
  <si>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</si>
  <si>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</si>
  <si>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</si>
  <si>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</si>
  <si>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</si>
  <si>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</si>
  <si>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</si>
  <si>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</si>
  <si>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</si>
  <si>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</si>
  <si>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</si>
  <si>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</si>
  <si>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</si>
  <si>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</si>
  <si>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</si>
  <si>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</si>
  <si>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</si>
  <si>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</si>
  <si>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</si>
  <si>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</si>
  <si>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</si>
  <si>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</si>
  <si>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</si>
  <si>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</si>
  <si>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</si>
  <si>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</si>
  <si>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</si>
  <si>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</si>
  <si>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</si>
  <si>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</si>
  <si>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</si>
  <si>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</si>
  <si>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</si>
  <si>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</si>
  <si>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</si>
  <si>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</si>
  <si>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</si>
  <si>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</si>
  <si>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</si>
  <si>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</si>
  <si>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</si>
  <si>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</si>
  <si>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</si>
  <si>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</si>
  <si>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</si>
  <si>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</si>
  <si>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</si>
  <si>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</si>
  <si>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</si>
  <si>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</si>
  <si>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</si>
  <si>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</si>
  <si>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</si>
  <si>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</si>
  <si>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</si>
  <si>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</si>
  <si>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</si>
  <si>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</si>
  <si>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</si>
  <si>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</si>
  <si>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</si>
  <si>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</si>
  <si>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</si>
  <si>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</si>
  <si>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</si>
  <si>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</si>
  <si>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</si>
  <si>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</si>
  <si>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</si>
  <si>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</si>
  <si>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</si>
  <si>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</si>
  <si>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</si>
  <si>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</si>
  <si>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</si>
  <si>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</si>
  <si>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</si>
  <si>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</si>
  <si>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</si>
  <si>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</si>
  <si>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</si>
  <si>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</si>
  <si>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</si>
  <si>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</si>
  <si>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</si>
  <si>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</si>
  <si>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</si>
  <si>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</si>
  <si>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</si>
  <si>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</si>
  <si>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</si>
  <si>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</si>
  <si>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</si>
  <si>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</si>
  <si>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</si>
  <si>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</si>
  <si>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</si>
  <si>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</si>
  <si>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</si>
  <si>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</si>
  <si>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</si>
  <si>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</si>
  <si>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</si>
  <si>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</si>
  <si>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</si>
  <si>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</si>
  <si>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</si>
  <si>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</si>
  <si>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</si>
  <si>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</si>
  <si>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</si>
  <si>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</si>
  <si>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</si>
  <si>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</si>
  <si>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</si>
  <si>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</si>
  <si>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</si>
  <si>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</si>
  <si>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</si>
  <si>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</si>
  <si>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</si>
  <si>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</si>
  <si>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</si>
  <si>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</si>
  <si>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</si>
  <si>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</si>
  <si>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</si>
  <si>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</si>
  <si>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</si>
  <si>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</si>
  <si>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</si>
  <si>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</si>
  <si>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</si>
  <si>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</si>
  <si>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</si>
  <si>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</si>
  <si>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</si>
  <si>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</si>
  <si>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</si>
  <si>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</si>
  <si>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</si>
  <si>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</si>
  <si>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</si>
  <si>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</si>
  <si>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</si>
  <si>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</si>
  <si>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</si>
  <si>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</si>
  <si>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</si>
  <si>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</si>
  <si>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</si>
  <si>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</si>
  <si>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</si>
  <si>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</si>
  <si>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</si>
  <si>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</si>
  <si>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</si>
  <si>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</si>
  <si>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</si>
  <si>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</si>
  <si>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</si>
  <si>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</si>
  <si>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</si>
  <si>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</si>
  <si>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</si>
  <si>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</si>
  <si>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</si>
  <si>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</si>
  <si>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</si>
  <si>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</si>
  <si>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</si>
  <si>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</si>
  <si>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</si>
  <si>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</si>
  <si>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</si>
  <si>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</si>
  <si>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</si>
  <si>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</si>
  <si>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</si>
  <si>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</si>
  <si>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</si>
  <si>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</si>
  <si>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</si>
  <si>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</si>
  <si>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</si>
  <si>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</si>
  <si>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</si>
  <si>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</si>
  <si>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</si>
  <si>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</si>
  <si>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</si>
  <si>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</si>
  <si>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</si>
  <si>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</si>
  <si>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</si>
  <si>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</si>
  <si>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</si>
  <si>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</si>
  <si>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</si>
  <si>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</si>
  <si>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</si>
  <si>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</si>
  <si>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</si>
  <si>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</si>
  <si>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</si>
  <si>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</si>
  <si>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</si>
  <si>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</si>
  <si>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</si>
  <si>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</si>
  <si>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</si>
  <si>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</si>
  <si>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</si>
  <si>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</si>
  <si>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</si>
  <si>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</si>
  <si>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</si>
  <si>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</si>
  <si>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</si>
  <si>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</si>
  <si>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</si>
  <si>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</si>
  <si>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</si>
  <si>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</si>
  <si>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</si>
  <si>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</si>
  <si>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</si>
  <si>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</si>
  <si>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</si>
  <si>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</si>
  <si>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</si>
  <si>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</si>
  <si>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</si>
  <si>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</si>
  <si>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</si>
  <si>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</si>
  <si>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</si>
  <si>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</si>
  <si>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</si>
  <si>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</si>
  <si>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</si>
  <si>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</si>
  <si>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</si>
  <si>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</si>
  <si>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</si>
  <si>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</si>
  <si>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</si>
  <si>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</si>
  <si>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</si>
  <si>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</si>
  <si>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</si>
  <si>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</si>
  <si>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</si>
  <si>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</si>
  <si>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</si>
  <si>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</si>
  <si>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</si>
  <si>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</si>
  <si>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</si>
  <si>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</si>
  <si>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</si>
  <si>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</si>
  <si>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</si>
  <si>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</si>
  <si>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</si>
  <si>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</si>
  <si>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</si>
  <si>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</si>
  <si>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</si>
  <si>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</si>
  <si>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</si>
  <si>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</si>
  <si>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</si>
  <si>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</si>
  <si>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</si>
  <si>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</si>
  <si>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</si>
  <si>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</si>
  <si>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</si>
  <si>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</si>
  <si>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</si>
  <si>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</si>
  <si>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</si>
  <si>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</si>
  <si>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</si>
  <si>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</si>
  <si>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</si>
  <si>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</si>
  <si>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</si>
  <si>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</si>
  <si>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</si>
  <si>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</si>
  <si>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</si>
  <si>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</si>
  <si>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</si>
  <si>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</si>
  <si>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</si>
  <si>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</si>
  <si>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</si>
  <si>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</si>
  <si>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</si>
  <si>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</si>
  <si>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</si>
  <si>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</si>
  <si>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</si>
  <si>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</si>
  <si>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</si>
  <si>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</si>
  <si>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</si>
  <si>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</si>
  <si>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</si>
  <si>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</si>
  <si>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</si>
  <si>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</si>
  <si>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</si>
  <si>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</si>
  <si>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</si>
  <si>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</si>
  <si>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</si>
  <si>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</si>
  <si>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</si>
  <si>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</si>
  <si>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</si>
  <si>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</si>
  <si>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</si>
  <si>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</si>
  <si>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</si>
  <si>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</si>
  <si>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</si>
  <si>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</si>
  <si>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</si>
  <si>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</si>
  <si>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</si>
  <si>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</si>
  <si>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</si>
  <si>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</si>
  <si>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</si>
  <si>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</si>
  <si>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</si>
  <si>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</si>
  <si>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</si>
  <si>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</si>
  <si>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</si>
  <si>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</si>
  <si>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</si>
  <si>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</si>
  <si>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</si>
  <si>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</si>
  <si>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</si>
  <si>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</si>
  <si>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</si>
  <si>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</si>
  <si>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</si>
  <si>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</si>
  <si>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</si>
  <si>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</si>
  <si>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</si>
  <si>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</si>
  <si>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</si>
  <si>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</si>
  <si>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</si>
  <si>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</si>
  <si>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</si>
  <si>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</si>
  <si>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</si>
  <si>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</si>
  <si>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</si>
  <si>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</si>
  <si>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</si>
  <si>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</si>
  <si>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</si>
  <si>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</si>
  <si>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</si>
  <si>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</si>
  <si>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</si>
  <si>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</si>
  <si>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</si>
  <si>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</si>
  <si>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</si>
  <si>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</si>
  <si>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</si>
  <si>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</si>
  <si>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</si>
  <si>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</si>
  <si>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</si>
  <si>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</si>
  <si>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</si>
  <si>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</si>
  <si>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</si>
  <si>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</si>
  <si>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</si>
  <si>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</si>
  <si>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</si>
  <si>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</si>
  <si>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</si>
  <si>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</si>
  <si>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</si>
  <si>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</si>
  <si>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</si>
  <si>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</si>
  <si>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</si>
  <si>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</si>
  <si>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</si>
  <si>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</si>
  <si>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</si>
  <si>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</si>
  <si>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</si>
  <si>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</si>
  <si>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</si>
  <si>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</si>
  <si>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</si>
  <si>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</si>
  <si>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</si>
  <si>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</si>
  <si>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</si>
  <si>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</si>
  <si>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</si>
  <si>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</si>
  <si>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</si>
  <si>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</si>
  <si>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</si>
  <si>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</si>
  <si>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</si>
  <si>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</si>
  <si>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</si>
  <si>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</si>
  <si>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</si>
  <si>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</si>
  <si>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</si>
  <si>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</si>
  <si>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</si>
  <si>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</si>
  <si>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</si>
  <si>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</si>
  <si>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</si>
  <si>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</si>
  <si>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</si>
  <si>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</si>
  <si>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</si>
  <si>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</si>
  <si>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</si>
  <si>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</si>
  <si>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</si>
  <si>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</si>
  <si>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</si>
  <si>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</si>
  <si>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</si>
  <si>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</si>
  <si>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</si>
  <si>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</si>
  <si>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</si>
  <si>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</si>
  <si>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</si>
  <si>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</si>
  <si>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</si>
  <si>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</si>
  <si>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</si>
  <si>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</si>
  <si>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</si>
  <si>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</si>
  <si>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</si>
  <si>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</si>
  <si>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</si>
  <si>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</si>
  <si>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</si>
  <si>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</si>
  <si>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</si>
  <si>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</si>
  <si>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</si>
  <si>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</si>
  <si>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</si>
  <si>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</si>
  <si>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</si>
  <si>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</si>
  <si>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</si>
  <si>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</si>
  <si>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</si>
  <si>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</si>
  <si>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</si>
  <si>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</si>
  <si>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</si>
  <si>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</si>
  <si>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</si>
  <si>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</si>
  <si>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</si>
  <si>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</si>
  <si>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</si>
  <si>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</si>
  <si>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</si>
  <si>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</si>
  <si>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</si>
  <si>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</si>
  <si>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</si>
  <si>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</si>
  <si>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</si>
  <si>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</si>
  <si>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</si>
  <si>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</si>
  <si>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</si>
  <si>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</si>
  <si>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</si>
  <si>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</si>
  <si>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</si>
  <si>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</si>
  <si>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</si>
  <si>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</si>
  <si>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</si>
  <si>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</si>
  <si>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</si>
  <si>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</si>
  <si>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</si>
  <si>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</si>
  <si>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</si>
  <si>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</si>
  <si>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คุณมะเดี่ยว</t>
  </si>
  <si>
    <t>เดอะ เภรี โฮเต็ล เขาใหญ่</t>
  </si>
  <si>
    <t xml:space="preserve">เปิดเคสสำรวจให้บริการเคเบิลทีวี HLS To DVB-T </t>
  </si>
  <si>
    <t xml:space="preserve">มี 2 อาคาร อาคารละ 24 ห้อง และมีอีก 8 วิลล่า </t>
  </si>
  <si>
    <t>เดิมใช้ทรู</t>
  </si>
  <si>
    <t>https://maps.app.goo.gl/W19ADsoitmxvwPvc6</t>
  </si>
  <si>
    <t>084-130-3315</t>
  </si>
  <si>
    <t>327-330 หมู่ที่ 9 ถนนกุดคล้า ตำบลพญาเย็น อำเภอปากช่อง นครราชสีมา 30320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</si>
</sst>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0" fontId="25" fillId="12" borderId="13" xfId="0" applyFont="1" applyFill="1" applyBorder="1" applyAlignment="1" applyProtection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6" xfId="0" applyFont="1" applyFill="1" applyBorder="1" applyAlignment="1" applyProtection="1">
      <alignment horizontal="center"/>
      <protection locked="0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4" xfId="0" applyFont="1" applyFill="1" applyBorder="1" applyAlignment="1" applyProtection="1">
      <alignment horizontal="left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5" fillId="12" borderId="1" xfId="0" applyFont="1" applyFill="1" applyBorder="1" applyAlignment="1" applyProtection="1">
      <alignment horizontal="right"/>
    </xf>
    <xf numFmtId="0" fontId="27" fillId="13" borderId="4" xfId="0" applyFont="1" applyFill="1" applyBorder="1" applyAlignment="1" applyProtection="1">
      <alignment horizontal="left"/>
    </xf>
    <xf numFmtId="0" fontId="25" fillId="12" borderId="45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28" xfId="0" applyFont="1" applyFill="1" applyBorder="1" applyAlignment="1" applyProtection="1">
      <alignment horizontal="left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357976</xdr:colOff>
      <xdr:row>22</xdr:row>
      <xdr:rowOff>270436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A12F17-AF6E-4098-8B04-4CF3C7431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625741" cy="69043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W19ADsoitmxvwPvc6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549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522</v>
      </c>
      <c r="Q3" s="121" t="s">
        <v>482</v>
      </c>
      <c r="R3" s="122" t="s">
        <v>271</v>
      </c>
      <c r="S3" s="123" t="s">
        <v>317</v>
      </c>
      <c r="T3" s="124" t="s">
        <v>318</v>
      </c>
      <c r="U3" s="125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523</v>
      </c>
      <c r="Q4" s="121" t="s">
        <v>486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524</v>
      </c>
      <c r="Q5" s="121" t="s">
        <v>548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20" t="s">
        <v>131</v>
      </c>
      <c r="P6" s="120" t="s">
        <v>450</v>
      </c>
      <c r="Q6" s="129" t="s">
        <v>454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487</v>
      </c>
      <c r="P7" s="120" t="s">
        <v>450</v>
      </c>
      <c r="Q7" s="121" t="s">
        <v>455</v>
      </c>
      <c r="R7" s="126" t="s">
        <v>492</v>
      </c>
      <c r="S7" s="124"/>
      <c r="T7" s="126" t="s">
        <v>493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9" t="s">
        <v>520</v>
      </c>
      <c r="P8" s="120" t="s">
        <v>306</v>
      </c>
      <c r="Q8" s="121" t="s">
        <v>526</v>
      </c>
      <c r="R8" s="122" t="s">
        <v>521</v>
      </c>
      <c r="S8" s="123" t="s">
        <v>527</v>
      </c>
      <c r="T8" s="124" t="s">
        <v>531</v>
      </c>
      <c r="U8" s="125" t="s">
        <v>122</v>
      </c>
      <c r="Z8" s="22" t="s">
        <v>553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20" t="s">
        <v>415</v>
      </c>
      <c r="P9" s="120" t="s">
        <v>306</v>
      </c>
      <c r="Q9" s="130" t="s">
        <v>547</v>
      </c>
      <c r="R9" s="123" t="s">
        <v>416</v>
      </c>
      <c r="S9" s="131" t="s">
        <v>417</v>
      </c>
      <c r="T9" s="132" t="s">
        <v>418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9" t="s">
        <v>133</v>
      </c>
      <c r="P10" s="120" t="s">
        <v>528</v>
      </c>
      <c r="Q10" s="121" t="s">
        <v>456</v>
      </c>
      <c r="R10" s="122" t="s">
        <v>272</v>
      </c>
      <c r="S10" s="123" t="s">
        <v>494</v>
      </c>
      <c r="T10" s="133" t="s">
        <v>495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4" t="s">
        <v>135</v>
      </c>
      <c r="P11" s="120" t="s">
        <v>524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20" t="s">
        <v>488</v>
      </c>
      <c r="P12" s="120" t="s">
        <v>306</v>
      </c>
      <c r="Q12" s="121" t="s">
        <v>457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422</v>
      </c>
      <c r="P13" s="120" t="s">
        <v>306</v>
      </c>
      <c r="Q13" s="121" t="s">
        <v>458</v>
      </c>
      <c r="R13" s="122" t="s">
        <v>496</v>
      </c>
      <c r="S13" s="123"/>
      <c r="T13" s="126" t="s">
        <v>497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20" t="s">
        <v>444</v>
      </c>
      <c r="P14" s="120" t="s">
        <v>306</v>
      </c>
      <c r="Q14" s="121" t="s">
        <v>459</v>
      </c>
      <c r="R14" s="122" t="s">
        <v>498</v>
      </c>
      <c r="S14" s="124" t="s">
        <v>451</v>
      </c>
      <c r="T14" s="126" t="s">
        <v>452</v>
      </c>
      <c r="U14" s="125" t="s">
        <v>128</v>
      </c>
      <c r="Z14" s="22" t="s">
        <v>479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4" t="s">
        <v>489</v>
      </c>
      <c r="P15" s="120" t="s">
        <v>306</v>
      </c>
      <c r="Q15" s="121" t="s">
        <v>460</v>
      </c>
      <c r="R15" s="122" t="s">
        <v>499</v>
      </c>
      <c r="S15" s="124"/>
      <c r="T15" s="126" t="s">
        <v>453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20" t="s">
        <v>137</v>
      </c>
      <c r="P16" s="120" t="s">
        <v>529</v>
      </c>
      <c r="Q16" s="121" t="s">
        <v>461</v>
      </c>
      <c r="R16" s="122" t="s">
        <v>276</v>
      </c>
      <c r="S16" s="124" t="s">
        <v>324</v>
      </c>
      <c r="T16" s="124" t="s">
        <v>138</v>
      </c>
      <c r="U16" s="125" t="s">
        <v>477</v>
      </c>
      <c r="Z16" s="22" t="s">
        <v>480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7" t="s">
        <v>139</v>
      </c>
      <c r="P17" s="120" t="s">
        <v>530</v>
      </c>
      <c r="Q17" s="121" t="s">
        <v>462</v>
      </c>
      <c r="R17" s="122" t="s">
        <v>277</v>
      </c>
      <c r="S17" s="124" t="s">
        <v>325</v>
      </c>
      <c r="T17" s="124" t="s">
        <v>302</v>
      </c>
      <c r="U17" s="125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466</v>
      </c>
      <c r="P18" s="120" t="s">
        <v>306</v>
      </c>
      <c r="Q18" s="121" t="s">
        <v>467</v>
      </c>
      <c r="R18" s="122" t="s">
        <v>468</v>
      </c>
      <c r="S18" s="123" t="s">
        <v>500</v>
      </c>
      <c r="T18" s="124" t="s">
        <v>501</v>
      </c>
      <c r="U18" s="125" t="s">
        <v>477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463</v>
      </c>
      <c r="R19" s="123" t="s">
        <v>278</v>
      </c>
      <c r="S19" s="123" t="s">
        <v>326</v>
      </c>
      <c r="T19" s="124" t="s">
        <v>141</v>
      </c>
      <c r="U19" s="125" t="s">
        <v>477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502</v>
      </c>
      <c r="Q20" s="121" t="s">
        <v>503</v>
      </c>
      <c r="R20" s="123" t="s">
        <v>282</v>
      </c>
      <c r="S20" s="123" t="s">
        <v>332</v>
      </c>
      <c r="T20" s="124" t="s">
        <v>333</v>
      </c>
      <c r="U20" s="125" t="s">
        <v>508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502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508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490</v>
      </c>
      <c r="P22" s="120" t="s">
        <v>504</v>
      </c>
      <c r="Q22" s="121" t="s">
        <v>505</v>
      </c>
      <c r="R22" s="124" t="s">
        <v>279</v>
      </c>
      <c r="S22" s="124" t="s">
        <v>327</v>
      </c>
      <c r="T22" s="124" t="s">
        <v>506</v>
      </c>
      <c r="U22" s="125" t="s">
        <v>508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9" t="s">
        <v>491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508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20" t="s">
        <v>412</v>
      </c>
      <c r="P24" s="120" t="s">
        <v>532</v>
      </c>
      <c r="Q24" s="125" t="s">
        <v>464</v>
      </c>
      <c r="R24" s="123" t="s">
        <v>413</v>
      </c>
      <c r="S24" s="135" t="s">
        <v>414</v>
      </c>
      <c r="T24" s="132" t="s">
        <v>465</v>
      </c>
      <c r="U24" s="125" t="s">
        <v>508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20" t="s">
        <v>303</v>
      </c>
      <c r="P25" s="120" t="s">
        <v>507</v>
      </c>
      <c r="Q25" s="129" t="s">
        <v>304</v>
      </c>
      <c r="R25" s="126" t="s">
        <v>305</v>
      </c>
      <c r="S25" s="124"/>
      <c r="T25" s="124"/>
      <c r="U25" s="125" t="s">
        <v>509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551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550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552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549</v>
      </c>
    </row>
  </sheetData>
  <phoneticPr fontId="2" type="noConversion"/>
  <hyperlinks>
    <hyperlink ref="S10" r:id="rId1" xr:uid="{00000000-0004-0000-0100-000000000000}"/>
    <hyperlink ref="R10" r:id="rId2" display="Narain_p@cabletv.co.th" xr:uid="{00000000-0004-0000-0100-000001000000}"/>
    <hyperlink ref="S3" r:id="rId3" xr:uid="{00000000-0004-0000-0100-000002000000}"/>
    <hyperlink ref="R3" r:id="rId4" display="tawat_m@cabletv.co.th" xr:uid="{00000000-0004-0000-0100-000003000000}"/>
    <hyperlink ref="R8" r:id="rId5" xr:uid="{00000000-0004-0000-0100-000004000000}"/>
    <hyperlink ref="S8" r:id="rId6" xr:uid="{00000000-0004-0000-0100-000005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9" t="s">
        <v>132</v>
      </c>
      <c r="D3" s="120" t="s">
        <v>522</v>
      </c>
      <c r="E3" s="121" t="s">
        <v>482</v>
      </c>
      <c r="F3" s="122" t="s">
        <v>271</v>
      </c>
      <c r="G3" s="123" t="s">
        <v>317</v>
      </c>
      <c r="H3" s="124" t="s">
        <v>318</v>
      </c>
      <c r="I3" s="125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9" t="s">
        <v>116</v>
      </c>
      <c r="D4" s="120" t="s">
        <v>523</v>
      </c>
      <c r="E4" s="121" t="s">
        <v>486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7" t="s">
        <v>129</v>
      </c>
      <c r="D5" s="128" t="s">
        <v>524</v>
      </c>
      <c r="E5" s="121" t="s">
        <v>548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20" t="s">
        <v>131</v>
      </c>
      <c r="D6" s="120" t="s">
        <v>450</v>
      </c>
      <c r="E6" s="129" t="s">
        <v>454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20" t="s">
        <v>487</v>
      </c>
      <c r="D7" s="120" t="s">
        <v>450</v>
      </c>
      <c r="E7" s="121" t="s">
        <v>455</v>
      </c>
      <c r="F7" s="126" t="s">
        <v>492</v>
      </c>
      <c r="G7" s="124"/>
      <c r="H7" s="126" t="s">
        <v>493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9" t="s">
        <v>520</v>
      </c>
      <c r="D8" s="120" t="s">
        <v>306</v>
      </c>
      <c r="E8" s="121" t="s">
        <v>526</v>
      </c>
      <c r="F8" s="122" t="s">
        <v>521</v>
      </c>
      <c r="G8" s="123" t="s">
        <v>527</v>
      </c>
      <c r="H8" s="124" t="s">
        <v>531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20" t="s">
        <v>415</v>
      </c>
      <c r="D9" s="120" t="s">
        <v>306</v>
      </c>
      <c r="E9" s="130" t="s">
        <v>547</v>
      </c>
      <c r="F9" s="123" t="s">
        <v>416</v>
      </c>
      <c r="G9" s="131" t="s">
        <v>417</v>
      </c>
      <c r="H9" s="132" t="s">
        <v>418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470</v>
      </c>
      <c r="B10" s="10"/>
      <c r="C10" s="119" t="s">
        <v>133</v>
      </c>
      <c r="D10" s="120" t="s">
        <v>528</v>
      </c>
      <c r="E10" s="121" t="s">
        <v>456</v>
      </c>
      <c r="F10" s="122" t="s">
        <v>272</v>
      </c>
      <c r="G10" s="123" t="s">
        <v>494</v>
      </c>
      <c r="H10" s="133" t="s">
        <v>495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4" t="s">
        <v>135</v>
      </c>
      <c r="D11" s="120" t="s">
        <v>524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20" t="s">
        <v>488</v>
      </c>
      <c r="D12" s="120" t="s">
        <v>306</v>
      </c>
      <c r="E12" s="121" t="s">
        <v>457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20" t="s">
        <v>422</v>
      </c>
      <c r="D13" s="120" t="s">
        <v>306</v>
      </c>
      <c r="E13" s="121" t="s">
        <v>458</v>
      </c>
      <c r="F13" s="122" t="s">
        <v>496</v>
      </c>
      <c r="G13" s="123"/>
      <c r="H13" s="126" t="s">
        <v>497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20" t="s">
        <v>444</v>
      </c>
      <c r="D14" s="120" t="s">
        <v>306</v>
      </c>
      <c r="E14" s="121" t="s">
        <v>459</v>
      </c>
      <c r="F14" s="122" t="s">
        <v>498</v>
      </c>
      <c r="G14" s="124" t="s">
        <v>451</v>
      </c>
      <c r="H14" s="126" t="s">
        <v>452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4" t="s">
        <v>489</v>
      </c>
      <c r="D15" s="120" t="s">
        <v>306</v>
      </c>
      <c r="E15" s="121" t="s">
        <v>460</v>
      </c>
      <c r="F15" s="122" t="s">
        <v>499</v>
      </c>
      <c r="G15" s="124"/>
      <c r="H15" s="126" t="s">
        <v>453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20" t="s">
        <v>137</v>
      </c>
      <c r="D16" s="120" t="s">
        <v>529</v>
      </c>
      <c r="E16" s="121" t="s">
        <v>461</v>
      </c>
      <c r="F16" s="122" t="s">
        <v>276</v>
      </c>
      <c r="G16" s="124" t="s">
        <v>324</v>
      </c>
      <c r="H16" s="124" t="s">
        <v>138</v>
      </c>
      <c r="I16" s="125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7" t="s">
        <v>139</v>
      </c>
      <c r="D17" s="120" t="s">
        <v>530</v>
      </c>
      <c r="E17" s="121" t="s">
        <v>462</v>
      </c>
      <c r="F17" s="122" t="s">
        <v>277</v>
      </c>
      <c r="G17" s="124" t="s">
        <v>325</v>
      </c>
      <c r="H17" s="124" t="s">
        <v>302</v>
      </c>
      <c r="I17" s="125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20" t="s">
        <v>466</v>
      </c>
      <c r="D18" s="120" t="s">
        <v>306</v>
      </c>
      <c r="E18" s="121" t="s">
        <v>467</v>
      </c>
      <c r="F18" s="122" t="s">
        <v>468</v>
      </c>
      <c r="G18" s="123" t="s">
        <v>500</v>
      </c>
      <c r="H18" s="124" t="s">
        <v>501</v>
      </c>
      <c r="I18" s="125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20" t="s">
        <v>140</v>
      </c>
      <c r="D19" s="120" t="s">
        <v>307</v>
      </c>
      <c r="E19" s="121" t="s">
        <v>463</v>
      </c>
      <c r="F19" s="123" t="s">
        <v>278</v>
      </c>
      <c r="G19" s="123" t="s">
        <v>326</v>
      </c>
      <c r="H19" s="124" t="s">
        <v>141</v>
      </c>
      <c r="I19" s="125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20" t="s">
        <v>145</v>
      </c>
      <c r="D20" s="120" t="s">
        <v>502</v>
      </c>
      <c r="E20" s="121" t="s">
        <v>503</v>
      </c>
      <c r="F20" s="123" t="s">
        <v>282</v>
      </c>
      <c r="G20" s="123" t="s">
        <v>332</v>
      </c>
      <c r="H20" s="124" t="s">
        <v>333</v>
      </c>
      <c r="I20" s="125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20" t="s">
        <v>143</v>
      </c>
      <c r="D21" s="120" t="s">
        <v>502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20" t="s">
        <v>490</v>
      </c>
      <c r="D22" s="120" t="s">
        <v>504</v>
      </c>
      <c r="E22" s="121" t="s">
        <v>505</v>
      </c>
      <c r="F22" s="124" t="s">
        <v>279</v>
      </c>
      <c r="G22" s="124" t="s">
        <v>327</v>
      </c>
      <c r="H22" s="124" t="s">
        <v>506</v>
      </c>
      <c r="I22" s="125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9" t="s">
        <v>491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20" t="s">
        <v>412</v>
      </c>
      <c r="D24" s="120" t="s">
        <v>532</v>
      </c>
      <c r="E24" s="125" t="s">
        <v>464</v>
      </c>
      <c r="F24" s="123" t="s">
        <v>413</v>
      </c>
      <c r="G24" s="135" t="s">
        <v>414</v>
      </c>
      <c r="H24" s="132" t="s">
        <v>465</v>
      </c>
      <c r="I24" s="125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20" t="s">
        <v>303</v>
      </c>
      <c r="D25" s="120" t="s">
        <v>507</v>
      </c>
      <c r="E25" s="129" t="s">
        <v>304</v>
      </c>
      <c r="F25" s="126" t="s">
        <v>305</v>
      </c>
      <c r="G25" s="124"/>
      <c r="H25" s="124"/>
      <c r="I25" s="125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00000000-0004-0000-0200-000000000000}"/>
    <hyperlink ref="F10" r:id="rId2" display="Narain_p@cabletv.co.th" xr:uid="{00000000-0004-0000-0200-000001000000}"/>
    <hyperlink ref="G3" r:id="rId3" xr:uid="{00000000-0004-0000-0200-000002000000}"/>
    <hyperlink ref="F3" r:id="rId4" display="tawat_m@cabletv.co.th" xr:uid="{00000000-0004-0000-0200-000003000000}"/>
    <hyperlink ref="F8" r:id="rId5" xr:uid="{00000000-0004-0000-0200-000004000000}"/>
    <hyperlink ref="G8" r:id="rId6" xr:uid="{00000000-0004-0000-0200-000005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:R36"/>
  <sheetViews>
    <sheetView tabSelected="1" zoomScale="60" zoomScaleNormal="60" zoomScaleSheetLayoutView="85" workbookViewId="0">
      <selection activeCell="D13" sqref="D13:O13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203"/>
      <c r="B1" s="204"/>
      <c r="C1" s="204"/>
      <c r="D1" s="204"/>
      <c r="E1" s="204"/>
      <c r="F1" s="202" t="s">
        <v>259</v>
      </c>
      <c r="G1" s="202"/>
      <c r="H1" s="202"/>
      <c r="I1" s="202"/>
      <c r="J1" s="202"/>
      <c r="K1" s="204"/>
      <c r="L1" s="204"/>
      <c r="M1" s="204"/>
      <c r="N1" s="204"/>
      <c r="O1" s="205"/>
    </row>
    <row r="2" spans="1:15" ht="30">
      <c r="A2" s="181" t="s">
        <v>121</v>
      </c>
      <c r="B2" s="143"/>
      <c r="C2" s="146" t="s">
        <v>5</v>
      </c>
      <c r="D2" s="146"/>
      <c r="E2" s="146"/>
      <c r="F2" s="143" t="s">
        <v>146</v>
      </c>
      <c r="G2" s="143"/>
      <c r="H2" s="146" t="s">
        <v>536</v>
      </c>
      <c r="I2" s="146"/>
      <c r="J2" s="146"/>
      <c r="K2" s="146"/>
      <c r="L2" s="146"/>
      <c r="M2" s="143" t="s">
        <v>249</v>
      </c>
      <c r="N2" s="143"/>
      <c r="O2" s="72"/>
    </row>
    <row r="3" spans="1:15" ht="30">
      <c r="A3" s="181" t="s">
        <v>256</v>
      </c>
      <c r="B3" s="143"/>
      <c r="C3" s="146" t="s">
        <v>131</v>
      </c>
      <c r="D3" s="146"/>
      <c r="E3" s="146"/>
      <c r="F3" s="143" t="s">
        <v>9</v>
      </c>
      <c r="G3" s="143"/>
      <c r="H3" s="144" t="str">
        <f>VLOOKUP(C3,'Ref.3'!C3:D32,2,0)</f>
        <v>Sales Supervisor</v>
      </c>
      <c r="I3" s="144"/>
      <c r="J3" s="144"/>
      <c r="K3" s="73" t="s">
        <v>248</v>
      </c>
      <c r="L3" s="74" t="str">
        <f>VLOOKUP(C3,'Ref.3'!C3:E32,3,0)</f>
        <v>065-924-8833</v>
      </c>
      <c r="M3" s="143" t="s">
        <v>0</v>
      </c>
      <c r="N3" s="143"/>
      <c r="O3" s="75">
        <v>45693</v>
      </c>
    </row>
    <row r="4" spans="1:15" ht="30">
      <c r="A4" s="181" t="s">
        <v>250</v>
      </c>
      <c r="B4" s="143"/>
      <c r="C4" s="146" t="s">
        <v>23</v>
      </c>
      <c r="D4" s="146"/>
      <c r="E4" s="146"/>
      <c r="F4" s="143" t="s">
        <v>252</v>
      </c>
      <c r="G4" s="143"/>
      <c r="H4" s="144" t="e">
        <f>VLOOKUP(C5,'Ref2'!B4:G31,6,0)</f>
        <v>#N/A</v>
      </c>
      <c r="I4" s="144"/>
      <c r="J4" s="144"/>
      <c r="K4" s="73" t="s">
        <v>248</v>
      </c>
      <c r="L4" s="74" t="e">
        <f>VLOOKUP(C5,'Ref2'!B4:H31,7,0)</f>
        <v>#N/A</v>
      </c>
      <c r="M4" s="144" t="s">
        <v>421</v>
      </c>
      <c r="N4" s="144"/>
      <c r="O4" s="145"/>
    </row>
    <row r="5" spans="1:15" ht="30">
      <c r="A5" s="76"/>
      <c r="B5" s="73" t="s">
        <v>117</v>
      </c>
      <c r="C5" s="146" t="s">
        <v>84</v>
      </c>
      <c r="D5" s="146"/>
      <c r="E5" s="146"/>
      <c r="F5" s="143" t="s">
        <v>119</v>
      </c>
      <c r="G5" s="143"/>
      <c r="H5" s="144" t="e">
        <f>VLOOKUP(C5,'Ref2'!B4:C31,2,0)</f>
        <v>#N/A</v>
      </c>
      <c r="I5" s="144"/>
      <c r="J5" s="144"/>
      <c r="K5" s="73" t="s">
        <v>257</v>
      </c>
      <c r="L5" s="74" t="e">
        <f>VLOOKUP(C5,'Ref2'!B4:F31,5,0)</f>
        <v>#N/A</v>
      </c>
      <c r="M5" s="146" t="s">
        <v>143</v>
      </c>
      <c r="N5" s="146"/>
      <c r="O5" s="147"/>
    </row>
    <row r="6" spans="1:15" ht="28.8">
      <c r="A6" s="181" t="s">
        <v>123</v>
      </c>
      <c r="B6" s="143"/>
      <c r="C6" s="144" t="str">
        <f>$C$5</f>
        <v>นอกโครงข่าย</v>
      </c>
      <c r="D6" s="144"/>
      <c r="E6" s="144"/>
      <c r="F6" s="143" t="s">
        <v>253</v>
      </c>
      <c r="G6" s="143"/>
      <c r="H6" s="144" t="e">
        <f>VLOOKUP(C5,'Ref2'!B4:C31,2,0)</f>
        <v>#N/A</v>
      </c>
      <c r="I6" s="144"/>
      <c r="J6" s="144"/>
      <c r="K6" s="73" t="s">
        <v>258</v>
      </c>
      <c r="L6" s="74" t="e">
        <f>VLOOKUP(C5,'Ref2'!B4:D31,3,0)</f>
        <v>#N/A</v>
      </c>
      <c r="M6" s="148" t="str">
        <f>VLOOKUP(M5,'Ref2'!O20:P24,2,0)</f>
        <v>Sales Co-ordinator manager</v>
      </c>
      <c r="N6" s="148"/>
      <c r="O6" s="149"/>
    </row>
    <row r="7" spans="1:15" ht="30.6" thickBot="1">
      <c r="A7" s="183" t="s">
        <v>255</v>
      </c>
      <c r="B7" s="184"/>
      <c r="C7" s="187" t="s">
        <v>236</v>
      </c>
      <c r="D7" s="187"/>
      <c r="E7" s="187"/>
      <c r="F7" s="184" t="s">
        <v>147</v>
      </c>
      <c r="G7" s="184"/>
      <c r="H7" s="156" t="s">
        <v>150</v>
      </c>
      <c r="I7" s="156"/>
      <c r="J7" s="156"/>
      <c r="K7" s="77" t="s">
        <v>283</v>
      </c>
      <c r="L7" s="187"/>
      <c r="M7" s="187"/>
      <c r="N7" s="187"/>
      <c r="O7" s="217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8" t="s">
        <v>3</v>
      </c>
      <c r="C10" s="188"/>
      <c r="D10" s="213" t="s">
        <v>4</v>
      </c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5"/>
    </row>
    <row r="11" spans="1:15" ht="29.4" customHeight="1">
      <c r="A11" s="82">
        <v>1</v>
      </c>
      <c r="B11" s="200" t="s">
        <v>8</v>
      </c>
      <c r="C11" s="201"/>
      <c r="D11" s="218" t="s">
        <v>555</v>
      </c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20"/>
    </row>
    <row r="12" spans="1:15" ht="33.75" customHeight="1">
      <c r="A12" s="83">
        <v>2</v>
      </c>
      <c r="B12" s="185" t="s">
        <v>251</v>
      </c>
      <c r="C12" s="186"/>
      <c r="D12" s="216" t="s">
        <v>561</v>
      </c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41"/>
    </row>
    <row r="13" spans="1:15" ht="31.5" customHeight="1">
      <c r="A13" s="83">
        <v>3</v>
      </c>
      <c r="B13" s="185" t="s">
        <v>94</v>
      </c>
      <c r="C13" s="186"/>
      <c r="D13" s="197" t="s">
        <v>559</v>
      </c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9"/>
    </row>
    <row r="14" spans="1:15" ht="33" customHeight="1">
      <c r="A14" s="83">
        <v>4</v>
      </c>
      <c r="B14" s="185" t="s">
        <v>405</v>
      </c>
      <c r="C14" s="186"/>
      <c r="D14" s="137" t="s">
        <v>554</v>
      </c>
      <c r="E14" s="138"/>
      <c r="F14" s="138"/>
      <c r="G14" s="138"/>
      <c r="H14" s="84" t="s">
        <v>403</v>
      </c>
      <c r="I14" s="142" t="s">
        <v>560</v>
      </c>
      <c r="J14" s="138"/>
      <c r="K14" s="84" t="s">
        <v>404</v>
      </c>
      <c r="L14" s="85"/>
      <c r="M14" s="84" t="s">
        <v>408</v>
      </c>
      <c r="N14" s="138"/>
      <c r="O14" s="141"/>
    </row>
    <row r="15" spans="1:15" ht="28.8">
      <c r="A15" s="83">
        <v>5</v>
      </c>
      <c r="B15" s="185" t="s">
        <v>406</v>
      </c>
      <c r="C15" s="186"/>
      <c r="D15" s="137"/>
      <c r="E15" s="138"/>
      <c r="F15" s="138"/>
      <c r="G15" s="138"/>
      <c r="H15" s="84" t="s">
        <v>403</v>
      </c>
      <c r="I15" s="142"/>
      <c r="J15" s="138"/>
      <c r="K15" s="84" t="s">
        <v>404</v>
      </c>
      <c r="L15" s="118"/>
      <c r="M15" s="84" t="s">
        <v>408</v>
      </c>
      <c r="N15" s="138"/>
      <c r="O15" s="141"/>
    </row>
    <row r="16" spans="1:15" ht="28.8">
      <c r="A16" s="83">
        <v>6</v>
      </c>
      <c r="B16" s="182" t="s">
        <v>114</v>
      </c>
      <c r="C16" s="182"/>
      <c r="D16" s="157" t="s">
        <v>401</v>
      </c>
      <c r="E16" s="158"/>
      <c r="F16" s="158"/>
      <c r="G16" s="158"/>
      <c r="H16" s="86" t="s">
        <v>410</v>
      </c>
      <c r="I16" s="159"/>
      <c r="J16" s="151"/>
      <c r="K16" s="86" t="s">
        <v>518</v>
      </c>
      <c r="L16" s="87"/>
      <c r="M16" s="86" t="s">
        <v>411</v>
      </c>
      <c r="N16" s="139"/>
      <c r="O16" s="140"/>
    </row>
    <row r="17" spans="1:18" ht="28.8">
      <c r="A17" s="83">
        <v>7</v>
      </c>
      <c r="B17" s="182" t="s">
        <v>409</v>
      </c>
      <c r="C17" s="182"/>
      <c r="D17" s="189">
        <v>2</v>
      </c>
      <c r="E17" s="190"/>
      <c r="F17" s="88" t="s">
        <v>511</v>
      </c>
      <c r="G17" s="88"/>
      <c r="H17" s="90"/>
      <c r="I17" s="88" t="s">
        <v>512</v>
      </c>
      <c r="J17" s="89"/>
      <c r="K17" s="90"/>
      <c r="L17" s="88" t="s">
        <v>513</v>
      </c>
      <c r="M17" s="88"/>
      <c r="N17" s="91">
        <v>66</v>
      </c>
      <c r="O17" s="92" t="s">
        <v>254</v>
      </c>
      <c r="P17" s="40"/>
    </row>
    <row r="18" spans="1:18" ht="28.8">
      <c r="A18" s="83">
        <v>8</v>
      </c>
      <c r="B18" s="182" t="s">
        <v>340</v>
      </c>
      <c r="C18" s="182"/>
      <c r="D18" s="150"/>
      <c r="E18" s="151"/>
      <c r="F18" s="88" t="s">
        <v>511</v>
      </c>
      <c r="G18" s="88"/>
      <c r="H18" s="91"/>
      <c r="I18" s="88" t="s">
        <v>512</v>
      </c>
      <c r="J18" s="88"/>
      <c r="K18" s="91"/>
      <c r="L18" s="88" t="s">
        <v>513</v>
      </c>
      <c r="M18" s="88"/>
      <c r="N18" s="90"/>
      <c r="O18" s="92" t="s">
        <v>254</v>
      </c>
      <c r="P18" s="40"/>
    </row>
    <row r="19" spans="1:18" ht="28.8">
      <c r="A19" s="83">
        <v>9</v>
      </c>
      <c r="B19" s="182" t="s">
        <v>11</v>
      </c>
      <c r="C19" s="182"/>
      <c r="D19" s="211"/>
      <c r="E19" s="212"/>
      <c r="F19" s="162"/>
      <c r="G19" s="162"/>
      <c r="H19" s="162"/>
      <c r="I19" s="195" t="s">
        <v>514</v>
      </c>
      <c r="J19" s="196"/>
      <c r="K19" s="93"/>
      <c r="L19" s="206"/>
      <c r="M19" s="206"/>
      <c r="N19" s="206"/>
      <c r="O19" s="94" t="s">
        <v>515</v>
      </c>
    </row>
    <row r="20" spans="1:18" ht="29.4" thickBot="1">
      <c r="A20" s="95">
        <v>10</v>
      </c>
      <c r="B20" s="193" t="s">
        <v>510</v>
      </c>
      <c r="C20" s="193"/>
      <c r="D20" s="153" t="s">
        <v>546</v>
      </c>
      <c r="E20" s="154"/>
      <c r="F20" s="152"/>
      <c r="G20" s="152"/>
      <c r="H20" s="96" t="s">
        <v>284</v>
      </c>
      <c r="I20" s="155"/>
      <c r="J20" s="155"/>
      <c r="K20" s="97" t="s">
        <v>285</v>
      </c>
      <c r="L20" s="194"/>
      <c r="M20" s="194"/>
      <c r="N20" s="96" t="s">
        <v>286</v>
      </c>
      <c r="O20" s="98"/>
      <c r="R20" s="41"/>
    </row>
    <row r="21" spans="1:18" ht="28.8">
      <c r="A21" s="166">
        <v>11</v>
      </c>
      <c r="B21" s="191" t="s">
        <v>369</v>
      </c>
      <c r="C21" s="191"/>
      <c r="D21" s="169" t="s">
        <v>363</v>
      </c>
      <c r="E21" s="169"/>
      <c r="F21" s="164" t="s">
        <v>407</v>
      </c>
      <c r="G21" s="164"/>
      <c r="H21" s="99" t="s">
        <v>373</v>
      </c>
      <c r="I21" s="164"/>
      <c r="J21" s="164"/>
      <c r="K21" s="99" t="s">
        <v>364</v>
      </c>
      <c r="L21" s="164"/>
      <c r="M21" s="164"/>
      <c r="N21" s="99" t="s">
        <v>366</v>
      </c>
      <c r="O21" s="100"/>
    </row>
    <row r="22" spans="1:18" ht="28.8">
      <c r="A22" s="167"/>
      <c r="B22" s="192"/>
      <c r="C22" s="192"/>
      <c r="D22" s="169" t="s">
        <v>390</v>
      </c>
      <c r="E22" s="169"/>
      <c r="F22" s="162"/>
      <c r="G22" s="162"/>
      <c r="H22" s="101" t="s">
        <v>391</v>
      </c>
      <c r="I22" s="168"/>
      <c r="J22" s="168"/>
      <c r="K22" s="102"/>
      <c r="L22" s="102"/>
      <c r="M22" s="102"/>
      <c r="N22" s="102"/>
      <c r="O22" s="103"/>
    </row>
    <row r="23" spans="1:18" ht="28.8">
      <c r="A23" s="104">
        <v>12</v>
      </c>
      <c r="B23" s="172" t="s">
        <v>367</v>
      </c>
      <c r="C23" s="172"/>
      <c r="D23" s="101">
        <v>1</v>
      </c>
      <c r="E23" s="164" t="s">
        <v>397</v>
      </c>
      <c r="F23" s="164"/>
      <c r="G23" s="101">
        <v>2</v>
      </c>
      <c r="H23" s="164" t="s">
        <v>398</v>
      </c>
      <c r="I23" s="164"/>
      <c r="J23" s="101">
        <v>3</v>
      </c>
      <c r="K23" s="164" t="s">
        <v>400</v>
      </c>
      <c r="L23" s="164"/>
      <c r="M23" s="105">
        <v>4</v>
      </c>
      <c r="N23" s="164" t="s">
        <v>399</v>
      </c>
      <c r="O23" s="165"/>
    </row>
    <row r="24" spans="1:18" ht="28.8">
      <c r="A24" s="104">
        <v>13</v>
      </c>
      <c r="B24" s="106" t="s">
        <v>365</v>
      </c>
      <c r="C24" s="106"/>
      <c r="D24" s="101">
        <v>1</v>
      </c>
      <c r="E24" s="164" t="s">
        <v>394</v>
      </c>
      <c r="F24" s="164"/>
      <c r="G24" s="101">
        <v>2</v>
      </c>
      <c r="H24" s="164" t="s">
        <v>395</v>
      </c>
      <c r="I24" s="164"/>
      <c r="J24" s="101">
        <v>3</v>
      </c>
      <c r="K24" s="164" t="s">
        <v>396</v>
      </c>
      <c r="L24" s="164"/>
      <c r="M24" s="105">
        <v>4</v>
      </c>
      <c r="N24" s="164"/>
      <c r="O24" s="165"/>
    </row>
    <row r="25" spans="1:18" ht="28.8">
      <c r="A25" s="104">
        <v>14</v>
      </c>
      <c r="B25" s="106" t="s">
        <v>368</v>
      </c>
      <c r="C25" s="106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5"/>
    </row>
    <row r="26" spans="1:18" ht="28.8">
      <c r="A26" s="104">
        <v>15</v>
      </c>
      <c r="B26" s="172" t="s">
        <v>372</v>
      </c>
      <c r="C26" s="172"/>
      <c r="D26" s="160" t="s">
        <v>370</v>
      </c>
      <c r="E26" s="161"/>
      <c r="F26" s="162"/>
      <c r="G26" s="162"/>
      <c r="H26" s="162"/>
      <c r="I26" s="162"/>
      <c r="J26" s="161" t="s">
        <v>371</v>
      </c>
      <c r="K26" s="161"/>
      <c r="L26" s="162"/>
      <c r="M26" s="162"/>
      <c r="N26" s="162"/>
      <c r="O26" s="163"/>
    </row>
    <row r="27" spans="1:18" ht="28.8">
      <c r="A27" s="104">
        <v>16</v>
      </c>
      <c r="B27" s="172" t="s">
        <v>99</v>
      </c>
      <c r="C27" s="172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10"/>
    </row>
    <row r="28" spans="1:18" ht="30">
      <c r="A28" s="170">
        <v>17</v>
      </c>
      <c r="B28" s="173" t="s">
        <v>96</v>
      </c>
      <c r="C28" s="174"/>
      <c r="D28" s="107" t="s">
        <v>310</v>
      </c>
      <c r="E28" s="179" t="s">
        <v>556</v>
      </c>
      <c r="F28" s="179"/>
      <c r="G28" s="179"/>
      <c r="H28" s="179"/>
      <c r="I28" s="179"/>
      <c r="J28" s="179"/>
      <c r="K28" s="179"/>
      <c r="L28" s="179"/>
      <c r="M28" s="179"/>
      <c r="N28" s="179"/>
      <c r="O28" s="180"/>
    </row>
    <row r="29" spans="1:18" ht="30">
      <c r="A29" s="170"/>
      <c r="B29" s="175"/>
      <c r="C29" s="176"/>
      <c r="D29" s="107" t="s">
        <v>311</v>
      </c>
      <c r="E29" s="179" t="s">
        <v>557</v>
      </c>
      <c r="F29" s="179"/>
      <c r="G29" s="179"/>
      <c r="H29" s="179"/>
      <c r="I29" s="179"/>
      <c r="J29" s="179"/>
      <c r="K29" s="179"/>
      <c r="L29" s="179"/>
      <c r="M29" s="179"/>
      <c r="N29" s="179"/>
      <c r="O29" s="180"/>
    </row>
    <row r="30" spans="1:18" ht="30">
      <c r="A30" s="170"/>
      <c r="B30" s="175"/>
      <c r="C30" s="176"/>
      <c r="D30" s="107" t="s">
        <v>312</v>
      </c>
      <c r="E30" s="179" t="s">
        <v>558</v>
      </c>
      <c r="F30" s="179"/>
      <c r="G30" s="179"/>
      <c r="H30" s="179"/>
      <c r="I30" s="179"/>
      <c r="J30" s="179"/>
      <c r="K30" s="179"/>
      <c r="L30" s="179"/>
      <c r="M30" s="179"/>
      <c r="N30" s="179"/>
      <c r="O30" s="180"/>
    </row>
    <row r="31" spans="1:18" ht="30">
      <c r="A31" s="170"/>
      <c r="B31" s="175"/>
      <c r="C31" s="176"/>
      <c r="D31" s="107" t="s">
        <v>313</v>
      </c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80"/>
    </row>
    <row r="32" spans="1:18" ht="30.6" thickBot="1">
      <c r="A32" s="171"/>
      <c r="B32" s="177"/>
      <c r="C32" s="178"/>
      <c r="D32" s="108" t="s">
        <v>544</v>
      </c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8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6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FE499096-8F00-4BEE-B714-0C0F2B7E3619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00000000-0002-0000-0300-000000000000}">
          <x14:formula1>
            <xm:f>'Ref.3'!$S$3:$S$24</xm:f>
          </x14:formula1>
          <xm:sqref>O20 L20</xm:sqref>
        </x14:dataValidation>
        <x14:dataValidation type="list" allowBlank="1" showInputMessage="1" showErrorMessage="1" xr:uid="{00000000-0002-0000-0300-000001000000}">
          <x14:formula1>
            <xm:f>'Ref.3'!$A$4:$A$22</xm:f>
          </x14:formula1>
          <xm:sqref>C4:E4</xm:sqref>
        </x14:dataValidation>
        <x14:dataValidation type="list" allowBlank="1" showInputMessage="1" showErrorMessage="1" xr:uid="{00000000-0002-0000-0300-000002000000}">
          <x14:formula1>
            <xm:f>'Ref2'!$Z$3:$Z$17</xm:f>
          </x14:formula1>
          <xm:sqref>C7:E7</xm:sqref>
        </x14:dataValidation>
        <x14:dataValidation type="list" allowBlank="1" showInputMessage="1" showErrorMessage="1" xr:uid="{00000000-0002-0000-0300-000003000000}">
          <x14:formula1>
            <xm:f>'Ref.1'!$C$2:$C$15</xm:f>
          </x14:formula1>
          <xm:sqref>C2:E2</xm:sqref>
        </x14:dataValidation>
        <x14:dataValidation type="list" allowBlank="1" showInputMessage="1" showErrorMessage="1" xr:uid="{00000000-0002-0000-0300-000004000000}">
          <x14:formula1>
            <xm:f>'Ref.1'!$K$2:$K$13</xm:f>
          </x14:formula1>
          <xm:sqref>L21</xm:sqref>
        </x14:dataValidation>
        <x14:dataValidation type="list" allowBlank="1" showInputMessage="1" showErrorMessage="1" xr:uid="{00000000-0002-0000-0300-000005000000}">
          <x14:formula1>
            <xm:f>'Ref.3'!$U$3:$U$8</xm:f>
          </x14:formula1>
          <xm:sqref>I21</xm:sqref>
        </x14:dataValidation>
        <x14:dataValidation type="list" allowBlank="1" showInputMessage="1" showErrorMessage="1" xr:uid="{00000000-0002-0000-0300-000006000000}">
          <x14:formula1>
            <xm:f>'Ref.3'!$V$3:$V$8</xm:f>
          </x14:formula1>
          <xm:sqref>O21</xm:sqref>
        </x14:dataValidation>
        <x14:dataValidation type="list" allowBlank="1" showInputMessage="1" showErrorMessage="1" xr:uid="{00000000-0002-0000-0300-000007000000}">
          <x14:formula1>
            <xm:f>'Ref.3'!$W$3:$W$6</xm:f>
          </x14:formula1>
          <xm:sqref>F22</xm:sqref>
        </x14:dataValidation>
        <x14:dataValidation type="list" allowBlank="1" showInputMessage="1" showErrorMessage="1" xr:uid="{00000000-0002-0000-0300-000008000000}">
          <x14:formula1>
            <xm:f>'Ref.3'!$X$3:$X$9</xm:f>
          </x14:formula1>
          <xm:sqref>I22</xm:sqref>
        </x14:dataValidation>
        <x14:dataValidation type="list" allowBlank="1" showInputMessage="1" showErrorMessage="1" xr:uid="{00000000-0002-0000-0300-000009000000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00000000-0002-0000-0300-00000A000000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00000000-0002-0000-0300-00000B000000}">
          <x14:formula1>
            <xm:f>'Ref.1'!$F$8:$F$21</xm:f>
          </x14:formula1>
          <xm:sqref>D16:G16</xm:sqref>
        </x14:dataValidation>
        <x14:dataValidation type="list" allowBlank="1" showInputMessage="1" showErrorMessage="1" xr:uid="{00000000-0002-0000-0300-00000C000000}">
          <x14:formula1>
            <xm:f>'Ref.3'!$K$3:$K$7</xm:f>
          </x14:formula1>
          <xm:sqref>H7:J7</xm:sqref>
        </x14:dataValidation>
        <x14:dataValidation type="list" allowBlank="1" showInputMessage="1" showErrorMessage="1" xr:uid="{00000000-0002-0000-0300-00000D000000}">
          <x14:formula1>
            <xm:f>'Ref.1'!$L$2:$L$4</xm:f>
          </x14:formula1>
          <xm:sqref>I19:J19 O19</xm:sqref>
        </x14:dataValidation>
        <x14:dataValidation type="list" allowBlank="1" showInputMessage="1" showErrorMessage="1" xr:uid="{00000000-0002-0000-0300-00000E000000}">
          <x14:formula1>
            <xm:f>'Ref2'!#REF!</xm:f>
          </x14:formula1>
          <xm:sqref>M5:O5</xm:sqref>
        </x14:dataValidation>
        <x14:dataValidation type="list" allowBlank="1" showInputMessage="1" showErrorMessage="1" xr:uid="{00000000-0002-0000-0300-00000F000000}">
          <x14:formula1>
            <xm:f>'Ref2'!$O$3:$O$25</xm:f>
          </x14:formula1>
          <xm:sqref>C3:E3</xm:sqref>
        </x14:dataValidation>
        <x14:dataValidation type="list" allowBlank="1" showInputMessage="1" showErrorMessage="1" xr:uid="{00000000-0002-0000-0300-000010000000}">
          <x14:formula1>
            <xm:f>'Ref2'!$L$4:$L$45</xm:f>
          </x14:formula1>
          <xm:sqref>H2:L2</xm:sqref>
        </x14:dataValidation>
        <x14:dataValidation type="list" allowBlank="1" showInputMessage="1" showErrorMessage="1" xr:uid="{00000000-0002-0000-0300-000011000000}">
          <x14:formula1>
            <xm:f>'Ref2'!$B$4:$B$44</xm:f>
          </x14:formula1>
          <xm:sqref>C5:E5</xm:sqref>
        </x14:dataValidation>
        <x14:dataValidation type="list" allowBlank="1" showInputMessage="1" showErrorMessage="1" xr:uid="{00000000-0002-0000-0300-00001200000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G28"/>
  <sheetViews>
    <sheetView zoomScale="85" zoomScaleNormal="85" workbookViewId="0"/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6" t="s">
        <v>545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00000000-0002-0000-0400-00000000000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1000000}">
          <x14:formula1>
            <xm:f>'Ref.1'!$F$2:$F$6</xm:f>
          </x14:formula1>
          <xm:sqref>C5</xm:sqref>
        </x14:dataValidation>
        <x14:dataValidation type="list" allowBlank="1" showInputMessage="1" showErrorMessage="1" xr:uid="{00000000-0002-0000-0400-000002000000}">
          <x14:formula1>
            <xm:f>'Ref.1'!$E$2:$E$6</xm:f>
          </x14:formula1>
          <xm:sqref>C4</xm:sqref>
        </x14:dataValidation>
        <x14:dataValidation type="list" allowBlank="1" showInputMessage="1" showErrorMessage="1" xr:uid="{00000000-0002-0000-0400-000003000000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2025-02-05T10:05:58Z</dcterms:modified>
  <cp:category/>
  <cp:contentStatus/>
</cp:coreProperties>
</file>