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"/>
    </mc:Choice>
  </mc:AlternateContent>
  <xr:revisionPtr revIDLastSave="0" documentId="13_ncr:1_{A448CF16-C9D3-485F-8980-E4EDD0137BA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L3" i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<sst xmlns="http://schemas.openxmlformats.org/spreadsheetml/2006/main" count="1065" uniqueCount="564">
  <si>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</si>
  <si>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</si>
  <si>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</si>
  <si>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</si>
  <si>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</si>
  <si>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</si>
  <si>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</si>
  <si>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</si>
  <si>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</si>
  <si>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</si>
  <si>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</si>
  <si>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</si>
  <si>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</si>
  <si>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</si>
  <si>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</si>
  <si>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</si>
  <si>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</si>
  <si>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</si>
  <si>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</si>
  <si>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</si>
  <si>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</si>
  <si>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</si>
  <si>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</si>
  <si>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</si>
  <si>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</si>
  <si>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</si>
  <si>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</si>
  <si>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</si>
  <si>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</si>
  <si>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</si>
  <si>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</si>
  <si>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</si>
  <si>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</si>
  <si>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</si>
  <si>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</si>
  <si>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</si>
  <si>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</si>
  <si>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</si>
  <si>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</si>
  <si>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</si>
  <si>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</si>
  <si>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</si>
  <si>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</si>
  <si>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</si>
  <si>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</si>
  <si>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</si>
  <si>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</si>
  <si>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</si>
  <si>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</si>
  <si>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</si>
  <si>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</si>
  <si>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</si>
  <si>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</si>
  <si>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</si>
  <si>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</si>
  <si>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</si>
  <si>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</si>
  <si>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</si>
  <si>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</si>
  <si>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</si>
  <si>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</si>
  <si>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</si>
  <si>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</si>
  <si>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</si>
  <si>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</si>
  <si>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</si>
  <si>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</si>
  <si>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</si>
  <si>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</si>
  <si>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</si>
  <si>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</si>
  <si>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</si>
  <si>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</si>
  <si>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</si>
  <si>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</si>
  <si>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</si>
  <si>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</si>
  <si>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</si>
  <si>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</si>
  <si>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</si>
  <si>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</si>
  <si>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</si>
  <si>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</si>
  <si>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</si>
  <si>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</si>
  <si>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</si>
  <si>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</si>
  <si>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</si>
  <si>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</si>
  <si>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</si>
  <si>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</si>
  <si>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</si>
  <si>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</si>
  <si>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</si>
  <si>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</si>
  <si>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</si>
  <si>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</si>
  <si>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</si>
  <si>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</si>
  <si>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</si>
  <si>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</si>
  <si>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</si>
  <si>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</si>
  <si>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</si>
  <si>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</si>
  <si>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</si>
  <si>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</si>
  <si>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</si>
  <si>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</si>
  <si>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</si>
  <si>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</si>
  <si>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</si>
  <si>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</si>
  <si>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</si>
  <si>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</si>
  <si>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</si>
  <si>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</si>
  <si>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</si>
  <si>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</si>
  <si>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</si>
  <si>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</si>
  <si>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</si>
  <si>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</si>
  <si>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</si>
  <si>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</si>
  <si>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</si>
  <si>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</si>
  <si>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</si>
  <si>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</si>
  <si>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</si>
  <si>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</si>
  <si>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</si>
  <si>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</si>
  <si>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</si>
  <si>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</si>
  <si>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</si>
  <si>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</si>
  <si>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</si>
  <si>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</si>
  <si>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</si>
  <si>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</si>
  <si>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</si>
  <si>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</si>
  <si>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</si>
  <si>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</si>
  <si>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</si>
  <si>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</si>
  <si>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</si>
  <si>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</si>
  <si>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</si>
  <si>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</si>
  <si>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</si>
  <si>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</si>
  <si>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</si>
  <si>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</si>
  <si>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</si>
  <si>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</si>
  <si>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</si>
  <si>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</si>
  <si>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</si>
  <si>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</si>
  <si>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</si>
  <si>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</si>
  <si>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</si>
  <si>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</si>
  <si>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</si>
  <si>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</si>
  <si>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</si>
  <si>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</si>
  <si>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</si>
  <si>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</si>
  <si>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</si>
  <si>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</si>
  <si>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</si>
  <si>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</si>
  <si>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</si>
  <si>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</si>
  <si>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</si>
  <si>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</si>
  <si>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</si>
  <si>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</si>
  <si>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</si>
  <si>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</si>
  <si>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</si>
  <si>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</si>
  <si>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</si>
  <si>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</si>
  <si>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</si>
  <si>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</si>
  <si>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</si>
  <si>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</si>
  <si>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</si>
  <si>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</si>
  <si>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</si>
  <si>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</si>
  <si>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</si>
  <si>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</si>
  <si>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</si>
  <si>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</si>
  <si>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</si>
  <si>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</si>
  <si>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</si>
  <si>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</si>
  <si>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</si>
  <si>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</si>
  <si>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</si>
  <si>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</si>
  <si>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</si>
  <si>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</si>
  <si>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</si>
  <si>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</si>
  <si>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</si>
  <si>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</si>
  <si>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</si>
  <si>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</si>
  <si>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</si>
  <si>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</si>
  <si>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</si>
  <si>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</si>
  <si>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</si>
  <si>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</si>
  <si>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</si>
  <si>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</si>
  <si>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</si>
  <si>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</si>
  <si>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</si>
  <si>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</si>
  <si>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</si>
  <si>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</si>
  <si>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</si>
  <si>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</si>
  <si>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</si>
  <si>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</si>
  <si>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</si>
  <si>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</si>
  <si>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</si>
  <si>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</si>
  <si>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</si>
  <si>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</si>
  <si>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</si>
  <si>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</si>
  <si>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</si>
  <si>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</si>
  <si>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</si>
  <si>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</si>
  <si>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</si>
  <si>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</si>
  <si>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</si>
  <si>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</si>
  <si>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</si>
  <si>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</si>
  <si>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</si>
  <si>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</si>
  <si>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</si>
  <si>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</si>
  <si>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</si>
  <si>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</si>
  <si>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</si>
  <si>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</si>
  <si>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</si>
  <si>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</si>
  <si>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</si>
  <si>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</si>
  <si>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</si>
  <si>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</si>
  <si>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</si>
  <si>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</si>
  <si>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</si>
  <si>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</si>
  <si>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</si>
  <si>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</si>
  <si>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</si>
  <si>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</si>
  <si>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</si>
  <si>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</si>
  <si>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</si>
  <si>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</si>
  <si>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</si>
  <si>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</si>
  <si>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</si>
  <si>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</si>
  <si>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</si>
  <si>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</si>
  <si>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</si>
  <si>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</si>
  <si>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</si>
  <si>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</si>
  <si>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</si>
  <si>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</si>
  <si>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</si>
  <si>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</si>
  <si>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</si>
  <si>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</si>
  <si>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</si>
  <si>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</si>
  <si>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</si>
  <si>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</si>
  <si>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</si>
  <si>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</si>
  <si>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</si>
  <si>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</si>
  <si>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</si>
  <si>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</si>
  <si>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</si>
  <si>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</si>
  <si>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</si>
  <si>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</si>
  <si>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</si>
  <si>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</si>
  <si>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</si>
  <si>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</si>
  <si>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</si>
  <si>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</si>
  <si>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</si>
  <si>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</si>
  <si>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</si>
  <si>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</si>
  <si>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</si>
  <si>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</si>
  <si>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</si>
  <si>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</si>
  <si>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</si>
  <si>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</si>
  <si>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</si>
  <si>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</si>
  <si>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</si>
  <si>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</si>
  <si>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</si>
  <si>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</si>
  <si>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</si>
  <si>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</si>
  <si>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</si>
  <si>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</si>
  <si>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</si>
  <si>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</si>
  <si>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</si>
  <si>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</si>
  <si>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</si>
  <si>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</si>
  <si>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</si>
  <si>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</si>
  <si>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</si>
  <si>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</si>
  <si>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</si>
  <si>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</si>
  <si>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</si>
  <si>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</si>
  <si>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</si>
  <si>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</si>
  <si>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</si>
  <si>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</si>
  <si>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</si>
  <si>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</si>
  <si>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</si>
  <si>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</si>
  <si>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</si>
  <si>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</si>
  <si>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</si>
  <si>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</si>
  <si>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</si>
  <si>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</si>
  <si>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</si>
  <si>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</si>
  <si>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</si>
  <si>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</si>
  <si>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</si>
  <si>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</si>
  <si>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</si>
  <si>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</si>
  <si>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</si>
  <si>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</si>
  <si>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</si>
  <si>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</si>
  <si>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</si>
  <si>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</si>
  <si>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</si>
  <si>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</si>
  <si>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</si>
  <si>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</si>
  <si>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</si>
  <si>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</si>
  <si>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</si>
  <si>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</si>
  <si>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</si>
  <si>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</si>
  <si>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</si>
  <si>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</si>
  <si>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</si>
  <si>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</si>
  <si>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</si>
  <si>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</si>
  <si>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</si>
  <si>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</si>
  <si>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</si>
  <si>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</si>
  <si>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</si>
  <si>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</si>
  <si>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</si>
  <si>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</si>
  <si>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</si>
  <si>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</si>
  <si>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</si>
  <si>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</si>
  <si>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</si>
  <si>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</si>
  <si>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</si>
  <si>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</si>
  <si>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</si>
  <si>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</si>
  <si>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</si>
  <si>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</si>
  <si>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</si>
  <si>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</si>
  <si>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</si>
  <si>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</si>
  <si>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</si>
  <si>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</si>
  <si>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</si>
  <si>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</si>
  <si>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</si>
  <si>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</si>
  <si>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</si>
  <si>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</si>
  <si>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</si>
  <si>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</si>
  <si>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</si>
  <si>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</si>
  <si>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</si>
  <si>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</si>
  <si>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</si>
  <si>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</si>
  <si>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</si>
  <si>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</si>
  <si>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</si>
  <si>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</si>
  <si>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</si>
  <si>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</si>
  <si>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</si>
  <si>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</si>
  <si>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</si>
  <si>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</si>
  <si>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</si>
  <si>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</si>
  <si>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</si>
  <si>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</si>
  <si>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</si>
  <si>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</si>
  <si>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</si>
  <si>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</si>
  <si>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</si>
  <si>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</si>
  <si>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</si>
  <si>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</si>
  <si>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</si>
  <si>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</si>
  <si>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</si>
  <si>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</si>
  <si>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</si>
  <si>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</si>
  <si>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</si>
  <si>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</si>
  <si>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</si>
  <si>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</si>
  <si>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</si>
  <si>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</si>
  <si>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</si>
  <si>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</si>
  <si>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</si>
  <si>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</si>
  <si>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</si>
  <si>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</si>
  <si>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</si>
  <si>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</si>
  <si>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</si>
  <si>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</si>
  <si>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</si>
  <si>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</si>
  <si>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</si>
  <si>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</si>
  <si>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</si>
  <si>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</si>
  <si>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</si>
  <si>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</si>
  <si>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</si>
  <si>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</si>
  <si>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</si>
  <si>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</si>
  <si>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</si>
  <si>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</si>
  <si>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</si>
  <si>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</si>
  <si>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</si>
  <si>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</si>
  <si>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</si>
  <si>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</si>
  <si>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</si>
  <si>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</si>
  <si>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</si>
  <si>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</si>
  <si>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</si>
  <si>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</si>
  <si>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</si>
  <si>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</si>
  <si>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</si>
  <si>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</si>
  <si>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</si>
  <si>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</si>
  <si>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</si>
  <si>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</si>
  <si>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</si>
  <si>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</si>
  <si>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</si>
  <si>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</si>
  <si>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</si>
  <si>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</si>
  <si>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</si>
  <si>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</si>
  <si>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</si>
  <si>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</si>
  <si>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</si>
  <si>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</si>
  <si>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</si>
  <si>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</si>
  <si>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</si>
  <si>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</si>
  <si>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</si>
  <si>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</si>
  <si>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</si>
  <si>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</si>
  <si>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</si>
  <si>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</si>
  <si>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</si>
  <si>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</si>
  <si>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</si>
  <si>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</si>
  <si>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</si>
  <si>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</si>
  <si>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</si>
  <si>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</si>
  <si>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</si>
  <si>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</si>
  <si>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</si>
  <si>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</si>
  <si>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</si>
  <si>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</si>
  <si>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</si>
  <si>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</si>
  <si>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</si>
  <si>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</si>
  <si>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</si>
  <si>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</si>
  <si>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</si>
  <si>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</si>
  <si>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เปิดเคสสำรวจปรับปรุงระบบ จาก Digital เปลี่ยนเป็นระบบ IPTV  </t>
  </si>
  <si>
    <t>คุณต่อ</t>
  </si>
  <si>
    <t>062-936-5549</t>
  </si>
  <si>
    <t>IT</t>
  </si>
  <si>
    <t>78 สุขุมวิท ซ. 1 แขวงคลองเตยเหนือ เขตวัฒนา กรุงเทพมหานคร 10110</t>
  </si>
  <si>
    <t>https://maps.app.goo.gl/WbiRgydxYsUUpoq36</t>
  </si>
  <si>
    <t xml:space="preserve">ทางโรงแรมจะรีแบรนด์จาก Best Western Plus Sukhumvit 1 เปลี่ยนเป็น Hyatt เป็นเจ้าของเดียวกันกับ Hyatt park 24 </t>
  </si>
  <si>
    <t>Best Western Plus Sukhumvit 1 (ชื่อเดิม) ยังไม่แน่ใจว่าจะใช้ชื่ออะไร</t>
  </si>
  <si>
    <t xml:space="preserve">รบกวนประสานงานนัดวันเข้าสำรวจ และแจ้งกลับ  ทางเซลล์จะเข้าหน้างานด้วยค่ะ </t>
  </si>
  <si>
    <t>HP2024070044</t>
  </si>
  <si>
    <t>สำรวจแนวสายให้บริการ ระบบ IPTV /จุดติดตั้ง Server/ สำรวจ core fiber ให้บริการอินเตอร์เน็ต IPTV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</si>
</sst>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0" borderId="6" xfId="0" quotePrefix="1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1</xdr:row>
      <xdr:rowOff>124594</xdr:rowOff>
    </xdr:from>
    <xdr:to>
      <xdr:col>7</xdr:col>
      <xdr:colOff>197365</xdr:colOff>
      <xdr:row>16</xdr:row>
      <xdr:rowOff>61506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402500"/>
          <a:ext cx="8588330" cy="4517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WbiRgydxYsUUpoq3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419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418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414</v>
      </c>
      <c r="P9" s="120" t="s">
        <v>306</v>
      </c>
      <c r="Q9" s="130" t="s">
        <v>546</v>
      </c>
      <c r="R9" s="123" t="s">
        <v>415</v>
      </c>
      <c r="S9" s="131" t="s">
        <v>416</v>
      </c>
      <c r="T9" s="132" t="s">
        <v>417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411</v>
      </c>
      <c r="P24" s="120" t="s">
        <v>531</v>
      </c>
      <c r="Q24" s="125" t="s">
        <v>463</v>
      </c>
      <c r="R24" s="123" t="s">
        <v>412</v>
      </c>
      <c r="S24" s="135" t="s">
        <v>413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419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418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414</v>
      </c>
      <c r="D9" s="120" t="s">
        <v>306</v>
      </c>
      <c r="E9" s="130" t="s">
        <v>546</v>
      </c>
      <c r="F9" s="123" t="s">
        <v>415</v>
      </c>
      <c r="G9" s="131" t="s">
        <v>416</v>
      </c>
      <c r="H9" s="132" t="s">
        <v>417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411</v>
      </c>
      <c r="D24" s="120" t="s">
        <v>531</v>
      </c>
      <c r="E24" s="125" t="s">
        <v>463</v>
      </c>
      <c r="F24" s="123" t="s">
        <v>412</v>
      </c>
      <c r="G24" s="135" t="s">
        <v>413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7" zoomScale="70" zoomScaleNormal="70" zoomScaleSheetLayoutView="85" workbookViewId="0">
      <selection activeCell="E32" sqref="E32:O32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4"/>
      <c r="B1" s="205"/>
      <c r="C1" s="205"/>
      <c r="D1" s="205"/>
      <c r="E1" s="205"/>
      <c r="F1" s="203" t="s">
        <v>268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2" t="s">
        <v>121</v>
      </c>
      <c r="B2" s="144"/>
      <c r="C2" s="147" t="s">
        <v>468</v>
      </c>
      <c r="D2" s="147"/>
      <c r="E2" s="147"/>
      <c r="F2" s="144" t="s">
        <v>146</v>
      </c>
      <c r="G2" s="144"/>
      <c r="H2" s="147" t="s">
        <v>53</v>
      </c>
      <c r="I2" s="147"/>
      <c r="J2" s="147"/>
      <c r="K2" s="147"/>
      <c r="L2" s="147"/>
      <c r="M2" s="144" t="s">
        <v>249</v>
      </c>
      <c r="N2" s="144"/>
      <c r="O2" s="72" t="s">
        <v>562</v>
      </c>
    </row>
    <row r="3" spans="1:15" ht="30">
      <c r="A3" s="182" t="s">
        <v>256</v>
      </c>
      <c r="B3" s="144"/>
      <c r="C3" s="147" t="s">
        <v>131</v>
      </c>
      <c r="D3" s="147"/>
      <c r="E3" s="147"/>
      <c r="F3" s="144" t="s">
        <v>9</v>
      </c>
      <c r="G3" s="144"/>
      <c r="H3" s="145" t="str">
        <f>VLOOKUP(C3,'Ref.3'!C3:D32,2,0)</f>
        <v>Sales Supervisor</v>
      </c>
      <c r="I3" s="145"/>
      <c r="J3" s="145"/>
      <c r="K3" s="73" t="s">
        <v>248</v>
      </c>
      <c r="L3" s="74" t="str">
        <f>VLOOKUP(C3,'Ref.3'!C3:E32,3,0)</f>
        <v>065-924-8833</v>
      </c>
      <c r="M3" s="144" t="s">
        <v>0</v>
      </c>
      <c r="N3" s="144"/>
      <c r="O3" s="75">
        <f ca="1">TODAY()</f>
        <v>45617</v>
      </c>
    </row>
    <row r="4" spans="1:15" ht="30">
      <c r="A4" s="182" t="s">
        <v>250</v>
      </c>
      <c r="B4" s="144"/>
      <c r="C4" s="147" t="s">
        <v>12</v>
      </c>
      <c r="D4" s="147"/>
      <c r="E4" s="147"/>
      <c r="F4" s="144" t="s">
        <v>252</v>
      </c>
      <c r="G4" s="144"/>
      <c r="H4" s="145" t="str">
        <f>VLOOKUP(C5,'Ref2'!B4:G31,6,0)</f>
        <v>นายมานพ เป่าไม้</v>
      </c>
      <c r="I4" s="145"/>
      <c r="J4" s="145"/>
      <c r="K4" s="73" t="s">
        <v>248</v>
      </c>
      <c r="L4" s="74" t="str">
        <f>VLOOKUP(C5,'Ref2'!B4:H31,7,0)</f>
        <v>089-495-3695</v>
      </c>
      <c r="M4" s="145" t="s">
        <v>420</v>
      </c>
      <c r="N4" s="145"/>
      <c r="O4" s="146"/>
    </row>
    <row r="5" spans="1:15" ht="30">
      <c r="A5" s="76"/>
      <c r="B5" s="73" t="s">
        <v>117</v>
      </c>
      <c r="C5" s="147" t="s">
        <v>185</v>
      </c>
      <c r="D5" s="147"/>
      <c r="E5" s="147"/>
      <c r="F5" s="144" t="s">
        <v>119</v>
      </c>
      <c r="G5" s="144"/>
      <c r="H5" s="145" t="str">
        <f>VLOOKUP(C5,'Ref2'!B4:C31,2,0)</f>
        <v>LK</v>
      </c>
      <c r="I5" s="145"/>
      <c r="J5" s="145"/>
      <c r="K5" s="73" t="s">
        <v>257</v>
      </c>
      <c r="L5" s="74" t="str">
        <f>VLOOKUP(C5,'Ref2'!B4:F31,5,0)</f>
        <v>C</v>
      </c>
      <c r="M5" s="147" t="s">
        <v>143</v>
      </c>
      <c r="N5" s="147"/>
      <c r="O5" s="148"/>
    </row>
    <row r="6" spans="1:15" ht="28.8">
      <c r="A6" s="182" t="s">
        <v>123</v>
      </c>
      <c r="B6" s="144"/>
      <c r="C6" s="145" t="str">
        <f>$C$5</f>
        <v>สุขุมวิท</v>
      </c>
      <c r="D6" s="145"/>
      <c r="E6" s="145"/>
      <c r="F6" s="144" t="s">
        <v>253</v>
      </c>
      <c r="G6" s="144"/>
      <c r="H6" s="145" t="str">
        <f>VLOOKUP(C5,'Ref2'!B4:C31,2,0)</f>
        <v>LK</v>
      </c>
      <c r="I6" s="145"/>
      <c r="J6" s="145"/>
      <c r="K6" s="73" t="s">
        <v>258</v>
      </c>
      <c r="L6" s="74" t="str">
        <f>VLOOKUP(C5,'Ref2'!B4:D31,3,0)</f>
        <v>C</v>
      </c>
      <c r="M6" s="149" t="str">
        <f>VLOOKUP(M5,'Ref2'!O20:P24,2,0)</f>
        <v>Sales Co-ordinator manager</v>
      </c>
      <c r="N6" s="149"/>
      <c r="O6" s="150"/>
    </row>
    <row r="7" spans="1:15" ht="30.6" thickBot="1">
      <c r="A7" s="184" t="s">
        <v>255</v>
      </c>
      <c r="B7" s="185"/>
      <c r="C7" s="188" t="s">
        <v>236</v>
      </c>
      <c r="D7" s="188"/>
      <c r="E7" s="188"/>
      <c r="F7" s="185" t="s">
        <v>147</v>
      </c>
      <c r="G7" s="185"/>
      <c r="H7" s="157" t="s">
        <v>150</v>
      </c>
      <c r="I7" s="157"/>
      <c r="J7" s="157"/>
      <c r="K7" s="77" t="s">
        <v>283</v>
      </c>
      <c r="L7" s="188"/>
      <c r="M7" s="188"/>
      <c r="N7" s="188"/>
      <c r="O7" s="218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9" t="s">
        <v>3</v>
      </c>
      <c r="C10" s="189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30" customHeight="1">
      <c r="A11" s="82">
        <v>1</v>
      </c>
      <c r="B11" s="201" t="s">
        <v>8</v>
      </c>
      <c r="C11" s="202"/>
      <c r="D11" s="219" t="s">
        <v>560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3">
        <v>2</v>
      </c>
      <c r="B12" s="186" t="s">
        <v>251</v>
      </c>
      <c r="C12" s="187"/>
      <c r="D12" s="217" t="s">
        <v>557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6" t="s">
        <v>94</v>
      </c>
      <c r="C13" s="187"/>
      <c r="D13" s="198" t="s">
        <v>558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83">
        <v>4</v>
      </c>
      <c r="B14" s="186" t="s">
        <v>405</v>
      </c>
      <c r="C14" s="187"/>
      <c r="D14" s="137" t="s">
        <v>554</v>
      </c>
      <c r="E14" s="138"/>
      <c r="F14" s="138"/>
      <c r="G14" s="138"/>
      <c r="H14" s="84" t="s">
        <v>403</v>
      </c>
      <c r="I14" s="142" t="s">
        <v>555</v>
      </c>
      <c r="J14" s="138"/>
      <c r="K14" s="84" t="s">
        <v>404</v>
      </c>
      <c r="L14" s="85" t="s">
        <v>556</v>
      </c>
      <c r="M14" s="84" t="s">
        <v>407</v>
      </c>
      <c r="N14" s="138"/>
      <c r="O14" s="141"/>
    </row>
    <row r="15" spans="1:15" ht="28.8">
      <c r="A15" s="83">
        <v>5</v>
      </c>
      <c r="B15" s="186" t="s">
        <v>406</v>
      </c>
      <c r="C15" s="187"/>
      <c r="D15" s="137"/>
      <c r="E15" s="138"/>
      <c r="F15" s="138"/>
      <c r="G15" s="138"/>
      <c r="H15" s="84" t="s">
        <v>403</v>
      </c>
      <c r="I15" s="143"/>
      <c r="J15" s="138"/>
      <c r="K15" s="84" t="s">
        <v>404</v>
      </c>
      <c r="L15" s="118"/>
      <c r="M15" s="84" t="s">
        <v>407</v>
      </c>
      <c r="N15" s="138"/>
      <c r="O15" s="141"/>
    </row>
    <row r="16" spans="1:15" ht="28.8">
      <c r="A16" s="83">
        <v>6</v>
      </c>
      <c r="B16" s="183" t="s">
        <v>114</v>
      </c>
      <c r="C16" s="183"/>
      <c r="D16" s="158" t="s">
        <v>426</v>
      </c>
      <c r="E16" s="159"/>
      <c r="F16" s="159"/>
      <c r="G16" s="159"/>
      <c r="H16" s="86" t="s">
        <v>409</v>
      </c>
      <c r="I16" s="160"/>
      <c r="J16" s="152"/>
      <c r="K16" s="86" t="s">
        <v>517</v>
      </c>
      <c r="L16" s="87"/>
      <c r="M16" s="86" t="s">
        <v>410</v>
      </c>
      <c r="N16" s="139"/>
      <c r="O16" s="140"/>
    </row>
    <row r="17" spans="1:18" ht="28.8">
      <c r="A17" s="83">
        <v>7</v>
      </c>
      <c r="B17" s="183" t="s">
        <v>408</v>
      </c>
      <c r="C17" s="183"/>
      <c r="D17" s="190">
        <v>1</v>
      </c>
      <c r="E17" s="191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145</v>
      </c>
      <c r="O17" s="92" t="s">
        <v>254</v>
      </c>
      <c r="P17" s="40"/>
    </row>
    <row r="18" spans="1:18" ht="28.8">
      <c r="A18" s="83">
        <v>8</v>
      </c>
      <c r="B18" s="183" t="s">
        <v>340</v>
      </c>
      <c r="C18" s="183"/>
      <c r="D18" s="151"/>
      <c r="E18" s="152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3" t="s">
        <v>11</v>
      </c>
      <c r="C19" s="183"/>
      <c r="D19" s="212"/>
      <c r="E19" s="213"/>
      <c r="F19" s="163"/>
      <c r="G19" s="163"/>
      <c r="H19" s="163"/>
      <c r="I19" s="196" t="s">
        <v>513</v>
      </c>
      <c r="J19" s="197"/>
      <c r="K19" s="93"/>
      <c r="L19" s="207"/>
      <c r="M19" s="207"/>
      <c r="N19" s="207"/>
      <c r="O19" s="94" t="s">
        <v>514</v>
      </c>
    </row>
    <row r="20" spans="1:18" ht="29.4" thickBot="1">
      <c r="A20" s="95">
        <v>10</v>
      </c>
      <c r="B20" s="194" t="s">
        <v>509</v>
      </c>
      <c r="C20" s="194"/>
      <c r="D20" s="154" t="s">
        <v>545</v>
      </c>
      <c r="E20" s="155"/>
      <c r="F20" s="153"/>
      <c r="G20" s="153"/>
      <c r="H20" s="96" t="s">
        <v>284</v>
      </c>
      <c r="I20" s="156"/>
      <c r="J20" s="156"/>
      <c r="K20" s="97" t="s">
        <v>285</v>
      </c>
      <c r="L20" s="195"/>
      <c r="M20" s="195"/>
      <c r="N20" s="96" t="s">
        <v>286</v>
      </c>
      <c r="O20" s="98"/>
      <c r="R20" s="41"/>
    </row>
    <row r="21" spans="1:18" ht="28.8">
      <c r="A21" s="167">
        <v>11</v>
      </c>
      <c r="B21" s="192" t="s">
        <v>369</v>
      </c>
      <c r="C21" s="192"/>
      <c r="D21" s="170" t="s">
        <v>363</v>
      </c>
      <c r="E21" s="170"/>
      <c r="F21" s="165"/>
      <c r="G21" s="165"/>
      <c r="H21" s="99" t="s">
        <v>373</v>
      </c>
      <c r="I21" s="165"/>
      <c r="J21" s="165"/>
      <c r="K21" s="99" t="s">
        <v>364</v>
      </c>
      <c r="L21" s="165"/>
      <c r="M21" s="165"/>
      <c r="N21" s="99" t="s">
        <v>366</v>
      </c>
      <c r="O21" s="100"/>
    </row>
    <row r="22" spans="1:18" ht="28.8">
      <c r="A22" s="168"/>
      <c r="B22" s="193"/>
      <c r="C22" s="193"/>
      <c r="D22" s="170" t="s">
        <v>390</v>
      </c>
      <c r="E22" s="170"/>
      <c r="F22" s="163"/>
      <c r="G22" s="163"/>
      <c r="H22" s="101" t="s">
        <v>391</v>
      </c>
      <c r="I22" s="169"/>
      <c r="J22" s="16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65"/>
      <c r="F23" s="165"/>
      <c r="G23" s="101">
        <v>2</v>
      </c>
      <c r="H23" s="165"/>
      <c r="I23" s="165"/>
      <c r="J23" s="101">
        <v>3</v>
      </c>
      <c r="K23" s="165"/>
      <c r="L23" s="165"/>
      <c r="M23" s="105">
        <v>4</v>
      </c>
      <c r="N23" s="165"/>
      <c r="O23" s="166"/>
    </row>
    <row r="24" spans="1:18" ht="28.8">
      <c r="A24" s="104">
        <v>13</v>
      </c>
      <c r="B24" s="106" t="s">
        <v>365</v>
      </c>
      <c r="C24" s="106"/>
      <c r="D24" s="101">
        <v>1</v>
      </c>
      <c r="E24" s="165"/>
      <c r="F24" s="165"/>
      <c r="G24" s="101">
        <v>2</v>
      </c>
      <c r="H24" s="165"/>
      <c r="I24" s="165"/>
      <c r="J24" s="101">
        <v>3</v>
      </c>
      <c r="K24" s="165"/>
      <c r="L24" s="165"/>
      <c r="M24" s="105">
        <v>4</v>
      </c>
      <c r="N24" s="165"/>
      <c r="O24" s="166"/>
    </row>
    <row r="25" spans="1:18" ht="28.8">
      <c r="A25" s="104">
        <v>14</v>
      </c>
      <c r="B25" s="106" t="s">
        <v>368</v>
      </c>
      <c r="C25" s="106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6"/>
    </row>
    <row r="26" spans="1:18" ht="28.8">
      <c r="A26" s="104">
        <v>15</v>
      </c>
      <c r="B26" s="173" t="s">
        <v>372</v>
      </c>
      <c r="C26" s="173"/>
      <c r="D26" s="161" t="s">
        <v>370</v>
      </c>
      <c r="E26" s="162"/>
      <c r="F26" s="163"/>
      <c r="G26" s="163"/>
      <c r="H26" s="163"/>
      <c r="I26" s="163"/>
      <c r="J26" s="162" t="s">
        <v>371</v>
      </c>
      <c r="K26" s="162"/>
      <c r="L26" s="163"/>
      <c r="M26" s="163"/>
      <c r="N26" s="163"/>
      <c r="O26" s="164"/>
    </row>
    <row r="27" spans="1:18" ht="28.8">
      <c r="A27" s="104">
        <v>16</v>
      </c>
      <c r="B27" s="173" t="s">
        <v>99</v>
      </c>
      <c r="C27" s="173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71">
        <v>17</v>
      </c>
      <c r="B28" s="174" t="s">
        <v>96</v>
      </c>
      <c r="C28" s="175"/>
      <c r="D28" s="107" t="s">
        <v>310</v>
      </c>
      <c r="E28" s="180" t="s">
        <v>553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</row>
    <row r="29" spans="1:18" ht="30">
      <c r="A29" s="171"/>
      <c r="B29" s="176"/>
      <c r="C29" s="177"/>
      <c r="D29" s="107" t="s">
        <v>311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1"/>
    </row>
    <row r="30" spans="1:18" ht="30">
      <c r="A30" s="171"/>
      <c r="B30" s="176"/>
      <c r="C30" s="177"/>
      <c r="D30" s="107" t="s">
        <v>312</v>
      </c>
      <c r="E30" s="180" t="s">
        <v>559</v>
      </c>
      <c r="F30" s="180"/>
      <c r="G30" s="180"/>
      <c r="H30" s="180"/>
      <c r="I30" s="180"/>
      <c r="J30" s="180"/>
      <c r="K30" s="180"/>
      <c r="L30" s="180"/>
      <c r="M30" s="180"/>
      <c r="N30" s="180"/>
      <c r="O30" s="181"/>
    </row>
    <row r="31" spans="1:18" ht="30">
      <c r="A31" s="171"/>
      <c r="B31" s="176"/>
      <c r="C31" s="177"/>
      <c r="D31" s="107" t="s">
        <v>313</v>
      </c>
      <c r="E31" s="180" t="s">
        <v>563</v>
      </c>
      <c r="F31" s="180"/>
      <c r="G31" s="180"/>
      <c r="H31" s="180"/>
      <c r="I31" s="180"/>
      <c r="J31" s="180"/>
      <c r="K31" s="180"/>
      <c r="L31" s="180"/>
      <c r="M31" s="180"/>
      <c r="N31" s="180"/>
      <c r="O31" s="181"/>
    </row>
    <row r="32" spans="1:18" ht="30.6" thickBot="1">
      <c r="A32" s="172"/>
      <c r="B32" s="178"/>
      <c r="C32" s="179"/>
      <c r="D32" s="108" t="s">
        <v>543</v>
      </c>
      <c r="E32" s="208" t="s">
        <v>561</v>
      </c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5B57C157-40F3-462F-8C7B-C8335D6C933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N15" sqref="N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2024-11-21T08:48:42Z</dcterms:modified>
  <cp:category/>
  <cp:contentStatus/>
</cp:coreProperties>
</file>