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/>
  <mc:AlternateContent xmlns:mc="http://schemas.openxmlformats.org/markup-compatibility/2006">
    <mc:Choice Requires="x15">
      <x15ac:absPath xmlns:x15ac="http://schemas.microsoft.com/office/spreadsheetml/2010/11/ac" url="C:\Users\admin\Desktop\CN_Work\ROI\ROI 2025\ส่งให้เซลล์\โรงแรมแรมเบสท์ เวสเทิร์น พลัส เน็กเซน พัทยา\"/>
    </mc:Choice>
  </mc:AlternateContent>
  <xr:revisionPtr revIDLastSave="0" documentId="8_{58C1774E-2655-4283-9206-B6ADBAD674CB}" xr6:coauthVersionLast="43" xr6:coauthVersionMax="43" xr10:uidLastSave="{00000000-0000-0000-0000-000000000000}"/>
  <bookViews>
    <workbookView xWindow="-108" yWindow="-108" windowWidth="23256" windowHeight="12456" firstSheet="3" activeTab="3" xr2:uid="{00000000-000D-0000-FFFF-FFFF00000000}"/>
  </bookViews>
  <sheets>
    <sheet name="Ref.1" sheetId="1" state="hidden" r:id="rId1"/>
    <sheet name="Ref.2" sheetId="2" state="hidden" r:id="rId2"/>
    <sheet name="Ref.3" sheetId="3" state="hidden" r:id="rId3"/>
    <sheet name="รายละเอียด ROI" sheetId="4" r:id="rId4"/>
    <sheet name="ภาพประกอบ" sheetId="5" r:id="rId5"/>
  </sheets>
  <definedNames>
    <definedName name="Priceนอกอาคาร">'Ref.1'!$E$2:$F$258</definedName>
    <definedName name="นอกอาคาร">'Ref.1'!$B$2:$B$258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62" i="4" l="1"/>
  <c r="A56" i="4"/>
  <c r="A57" i="4" s="1"/>
  <c r="K45" i="4"/>
  <c r="K46" i="4" s="1"/>
  <c r="J45" i="4"/>
  <c r="J41" i="4"/>
  <c r="H41" i="4"/>
  <c r="K36" i="4"/>
  <c r="K35" i="4"/>
  <c r="J34" i="4"/>
  <c r="H34" i="4"/>
  <c r="K34" i="4" s="1"/>
  <c r="J33" i="4"/>
  <c r="H33" i="4"/>
  <c r="K33" i="4" s="1"/>
  <c r="J32" i="4"/>
  <c r="H32" i="4"/>
  <c r="K32" i="4" s="1"/>
  <c r="J31" i="4"/>
  <c r="H31" i="4"/>
  <c r="K31" i="4" s="1"/>
  <c r="K30" i="4"/>
  <c r="J29" i="4"/>
  <c r="H29" i="4"/>
  <c r="K29" i="4" s="1"/>
  <c r="J28" i="4"/>
  <c r="H28" i="4"/>
  <c r="K28" i="4" s="1"/>
  <c r="J27" i="4"/>
  <c r="H27" i="4"/>
  <c r="K27" i="4" s="1"/>
  <c r="J26" i="4"/>
  <c r="H26" i="4"/>
  <c r="K26" i="4" s="1"/>
  <c r="J25" i="4"/>
  <c r="H25" i="4"/>
  <c r="K25" i="4" s="1"/>
  <c r="J24" i="4"/>
  <c r="H24" i="4"/>
  <c r="K24" i="4" s="1"/>
  <c r="J23" i="4"/>
  <c r="H23" i="4"/>
  <c r="K23" i="4" s="1"/>
  <c r="G20" i="4"/>
  <c r="K18" i="4"/>
  <c r="K20" i="4" s="1"/>
  <c r="K16" i="4"/>
  <c r="K15" i="4"/>
  <c r="K14" i="4"/>
  <c r="K13" i="4"/>
  <c r="E10" i="4"/>
  <c r="C10" i="4"/>
  <c r="H10" i="4" s="1"/>
  <c r="H9" i="4"/>
  <c r="K9" i="4" s="1"/>
  <c r="E9" i="4"/>
  <c r="K8" i="4"/>
  <c r="H8" i="4"/>
  <c r="E8" i="4"/>
  <c r="K17" i="4" l="1"/>
  <c r="K53" i="4"/>
  <c r="K42" i="4"/>
  <c r="K38" i="4"/>
  <c r="K49" i="4"/>
  <c r="K51" i="4" l="1"/>
  <c r="K48" i="4"/>
  <c r="K50" i="4" s="1"/>
  <c r="K52" i="4" s="1"/>
</calcChain>
</file>

<file path=xl/sharedStrings.xml><?xml version="1.0" encoding="utf-8"?>
<sst xmlns="http://schemas.openxmlformats.org/spreadsheetml/2006/main" count="2747" uniqueCount="855">
  <si>
    <t>รายการ</t>
  </si>
  <si>
    <t>หน่วย</t>
  </si>
  <si>
    <t>Price</t>
  </si>
  <si>
    <t>Cable (Analoge)</t>
  </si>
  <si>
    <t>ไม่มีค่าใช้จ่ายเรื่อง Internet</t>
  </si>
  <si>
    <t>Mikrotik Rbcapgi-5acd2nd Dual-band 2.4/5Ghz Wierless access point</t>
  </si>
  <si>
    <t>ตัว</t>
  </si>
  <si>
    <t>ไม่มี / ฟรี</t>
  </si>
  <si>
    <t>ไม่มีแถม</t>
  </si>
  <si>
    <t>Cable DTV</t>
  </si>
  <si>
    <t>14-6-2565</t>
  </si>
  <si>
    <t>Access Point Tenda AC 1200 Wave 2 Celiling Model i</t>
  </si>
  <si>
    <t>1 เดือน</t>
  </si>
  <si>
    <t>Cable (Analoge &amp; DTV )</t>
  </si>
  <si>
    <t>Access Point TP-Link (EAP223) AC1350 Wireless MU-MIMO Gigabit Ceiling Mount</t>
  </si>
  <si>
    <t>2 เดือน</t>
  </si>
  <si>
    <t>Cable DTV + FTTX</t>
  </si>
  <si>
    <t xml:space="preserve">ค่า Internet เริ่มต้น 100Mbps </t>
  </si>
  <si>
    <t xml:space="preserve">Access Point Zyxel NWA1123ACv3 </t>
  </si>
  <si>
    <t>3 เดือน</t>
  </si>
  <si>
    <t>Cable DTV + FTTX(หัวตึก)</t>
  </si>
  <si>
    <t>ค่าใช้จ่าย Internet ความเร็ว 200/200</t>
  </si>
  <si>
    <t>ROUTER (เราเตอร์) TENDA AC21 - AC2100 DUAL BAND GIGABIT WI-FI ROUTER</t>
  </si>
  <si>
    <t>4 เดือน</t>
  </si>
  <si>
    <t>Cable DTV + Lan to room</t>
  </si>
  <si>
    <t>ค่า Internet 100Mbps  50 / ห้อง</t>
  </si>
  <si>
    <t>L T R</t>
  </si>
  <si>
    <t>ROUTER (เราเตอร์) TENDA AC23 - AC2100 DUAL BAND GIGABIT WI-FI ROUTER</t>
  </si>
  <si>
    <t>5 เดือน</t>
  </si>
  <si>
    <t>Cable DTV + Lease Line</t>
  </si>
  <si>
    <t>L T R RM</t>
  </si>
  <si>
    <t>ROUTER (เราเตอร์) TP-LINK INWALL  Roaming</t>
  </si>
  <si>
    <t>6 เดือน</t>
  </si>
  <si>
    <t>Cable DTV + WI FI Hospot</t>
  </si>
  <si>
    <t>ROUTER (เราเตอร์) TP-LINK EAP265HD Roaming</t>
  </si>
  <si>
    <t>7 เดือน</t>
  </si>
  <si>
    <t>DTV  + WI FI Hospot - Lan to room</t>
  </si>
  <si>
    <t>OMADA Rooming</t>
  </si>
  <si>
    <t>8 เดือน</t>
  </si>
  <si>
    <t>Cable DTV ขายอุปกรณ์</t>
  </si>
  <si>
    <t xml:space="preserve">Access Point Omada AC1200 Wireless MU-MIMO Wall-Plate </t>
  </si>
  <si>
    <t>9 เดือน</t>
  </si>
  <si>
    <t>Cable DTV ปรับปรุงระบบห้องส่ง</t>
  </si>
  <si>
    <t>Tenda i21 AC1200Mbps ceiling gigabit access point PoE</t>
  </si>
  <si>
    <t>10 เดือน</t>
  </si>
  <si>
    <t>Cable DTV ปรับปรุงระบบเมนภายใน</t>
  </si>
  <si>
    <t>Tenda i24 AC1200Mbps ceiling gigabit access point PoE</t>
  </si>
  <si>
    <t>11 เดือน</t>
  </si>
  <si>
    <t xml:space="preserve">Hotspot wifi (ดูแลระบบ) </t>
  </si>
  <si>
    <t>AC2100 DUAL-BNLD Gigabitg Wireless Router</t>
  </si>
  <si>
    <t>12 เดือน</t>
  </si>
  <si>
    <t xml:space="preserve">Hotspot wifi (ดูแลระบบ+เน็ต) </t>
  </si>
  <si>
    <t>ค่าใช้จ่าย Internet ความเร็ว 300/300</t>
  </si>
  <si>
    <t>ZyXEL Gigabit Switching Hub  (GS1200-5HP V2) 5 Port POE Web-Menager</t>
  </si>
  <si>
    <t>ราย 1 ปี</t>
  </si>
  <si>
    <t>Cable IPTV</t>
  </si>
  <si>
    <t>PLANET POE GS-4210-8P2T2S 8-PORT 10/100/1000MBPS 802.3AT POE + 2-PORT 10/100/1000MBPS + 2-PORT 100/1000X SFP MANAGED SWITCH</t>
  </si>
  <si>
    <t>ฟรี</t>
  </si>
  <si>
    <t>Cable IPTV + FTTX</t>
  </si>
  <si>
    <t>Planet POE GS-4210-16P4C 16-Port 10/100/1000T 802.3at PoE + 4-Port Gigabit TP/SFP Combo Managed Switch/220W</t>
  </si>
  <si>
    <t>ไม่มี</t>
  </si>
  <si>
    <t>Cable IPTV + Lease Line</t>
  </si>
  <si>
    <t>PLANET POE GS-4210-24P4C 24-PORT 10/100/1000T ULTRA POE + 4-PORT GIGABIT TP/SFP COMBO MANAGED SWITCH</t>
  </si>
  <si>
    <t>มกราคม</t>
  </si>
  <si>
    <t>Internet ( Fttx to Head)</t>
  </si>
  <si>
    <t>Planet POE GS-4210-48P4S 48-Port 10/100/1000T 802.3at PoE + 4-Port 100/1000BASE-X SFP Managed Switch</t>
  </si>
  <si>
    <t>กุมภาพันธ์</t>
  </si>
  <si>
    <t>Internet ( Hotspot wifi )</t>
  </si>
  <si>
    <t>TP-LINK  TL-SG1024 24-port gigabit rackmount switch Roaming</t>
  </si>
  <si>
    <t>มีนาคม</t>
  </si>
  <si>
    <t>Internet ( Hotspot wifi - Lan to room )</t>
  </si>
  <si>
    <t>Planet GS-4210-16T2S 16-Port Layer 2 Managed Gigabit Ethernet Switch W/2 SFP Interfaces</t>
  </si>
  <si>
    <t>เมษายน</t>
  </si>
  <si>
    <t>Internet FTTx</t>
  </si>
  <si>
    <t>WI-FI ROUTER Link sys AC1900</t>
  </si>
  <si>
    <t>พฤษภาคม</t>
  </si>
  <si>
    <t>Internet FTTx Room</t>
  </si>
  <si>
    <t xml:space="preserve"> Switch TP-Link 24-Port Gigabit Managed WI-FI ROUTER</t>
  </si>
  <si>
    <t>มิถุนายน</t>
  </si>
  <si>
    <t>Internet Lan To Room</t>
  </si>
  <si>
    <t>ค่า Internet 100/100Mbps  50บาท / ห้อง</t>
  </si>
  <si>
    <t xml:space="preserve"> Switch TP-Link 48-Port Gigabit Managed WI-FI ROUTER</t>
  </si>
  <si>
    <t>กรกฎาคม</t>
  </si>
  <si>
    <t>Internet Lease Line</t>
  </si>
  <si>
    <t>Aruba IOn 1930 8G 2SFP POE 124W Switch (8 x 10/100/1000 PoE+, 2 SFP)</t>
  </si>
  <si>
    <t>สิงหาคม</t>
  </si>
  <si>
    <t>Internet Lease Line Event</t>
  </si>
  <si>
    <t>Tenda TND-TEG5328P 24 port 10/100/1000 Managed PoE Switch</t>
  </si>
  <si>
    <t>กันยายน</t>
  </si>
  <si>
    <t>Switch Zyxel GS1900-24HPv2 24 Ports 10/100/1000BASE-T ( 12 PoE) , + 2 Ports SFP 100/1000BASE-X Smart Managed PoE Switch with GbE Uplink (170 Watt)</t>
  </si>
  <si>
    <t>ตุลาคม</t>
  </si>
  <si>
    <t>Optical Field Connector SC/APC Stech</t>
  </si>
  <si>
    <t>พฤศจิกายน</t>
  </si>
  <si>
    <t>Switch TP-Link TL-SG2210P JetStream 8-Port Gigabit Smart PoE+</t>
  </si>
  <si>
    <t>ธันวาคม</t>
  </si>
  <si>
    <t>Switch TP-LINK TL-SG1218MP 18-Port Gigabit Rackmount Switch with 16 PoE+ (250W)</t>
  </si>
  <si>
    <t>Switch TP-Link T1600G-52PS(TL-SG2452P) L2-Managed Gigabit POE Switch 48 Port,PoE+</t>
  </si>
  <si>
    <t>Switch TP-LINK TL-SG3428MP 28-Port Gigabit L2 Managed Switch with 24-Port PoE+</t>
  </si>
  <si>
    <t>Switch TP-Link TL-SG1008MP 8-Port Gigabit</t>
  </si>
  <si>
    <t xml:space="preserve">Switch Tenda TEG5310P-8-150W </t>
  </si>
  <si>
    <t xml:space="preserve">MikroTik CCR1036-8G-2S+ Cloud Core Router Industrial Grade </t>
  </si>
  <si>
    <t>SFP Fiber Single-Mode Fiber (SMF) 10Gb 1310-1490</t>
  </si>
  <si>
    <t>Mikrotik RB2011UiAS-RM</t>
  </si>
  <si>
    <t>Mikrotik RB3011UiAS-RM</t>
  </si>
  <si>
    <t>Mikrotik RB4011iGS+RM</t>
  </si>
  <si>
    <t>TP-Link XC220-G3V</t>
  </si>
  <si>
    <t>กล่อง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</si>
  <si>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</si>
  <si>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ชุด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</si>
  <si>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</si>
  <si>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</si>
  <si>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</si>
  <si>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LanToRoom</t>
  </si>
  <si>
    <t>เครื่องสำรองไฟ UPS 1000VA VERTIV</t>
  </si>
  <si>
    <t>สาย Lan cat6 305M</t>
  </si>
  <si>
    <t>สาย Lan cat5e 305M</t>
  </si>
  <si>
    <t>lan cat5e Outdoor 305M</t>
  </si>
  <si>
    <t>เบ็ตเตล็ด กิ๊ปตอกสาย Lan</t>
  </si>
  <si>
    <t>ถุง</t>
  </si>
  <si>
    <t>US-1001 หัว Lan Link cat5e หน่วนเป็น 1 ถุง ถุงละ 10 ตัว</t>
  </si>
  <si>
    <t>IPTV</t>
  </si>
  <si>
    <t>ค่าจ้าง ดำเนินการ(พนักงาน)</t>
  </si>
  <si>
    <t>US-6004 CAT 5E Locking Plug Boot  1 ถุง ถุงละ 10 ตัว</t>
  </si>
  <si>
    <t>Lease line</t>
  </si>
  <si>
    <t>ค่าจ้าง ดำเนินการ(พนักงาน 2คน)</t>
  </si>
  <si>
    <t>ตัวต่อกลาง Lan Link CAT 5E LINK รุ่น US-4005IL</t>
  </si>
  <si>
    <t>ค่าจ้าง ดำเนินการ(พนักงาน 3คน)</t>
  </si>
  <si>
    <t>SFP Fiber Single-Mode Fiber (SMF) 1.25Gb 1310-1490</t>
  </si>
  <si>
    <t>คู่</t>
  </si>
  <si>
    <t>ค่าจ้าง ดำเนินการ(พนักงาน 4คน)</t>
  </si>
  <si>
    <t>SFP Fiber Single-Mode Fiber (SMF) 10 Gb 1310-1490</t>
  </si>
  <si>
    <t>ค่าติดตั้ง อุปกรณ์ Access Point ในอาคาร (พนักงาน)</t>
  </si>
  <si>
    <t>SFP Lan  1.25Gb</t>
  </si>
  <si>
    <t>ค่าแรง ติดตั้งตู้พร้อมระบบไฟฟ้า (พนักงาน)</t>
  </si>
  <si>
    <t>Wall Mouth indoor 4 port  (SC/APC)</t>
  </si>
  <si>
    <t>ค่าจ้าง พาดสาย OUTDOOR 2-48Cores ADSS  (พนักงาน  นอกเวลาทำการ)</t>
  </si>
  <si>
    <t>ค่าจ้าง ติดตั้งรวมอุปกรณ์ ราง-เฟล็ก-ท่อPVC เดินสาย เชื่อมตู้อุปกรณ์ (SUB)</t>
  </si>
  <si>
    <t>จุด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</si>
  <si>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</si>
  <si>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</si>
  <si>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ค่าติดตั้ง อุปกรณ์ Access Point ในอาคาร (SUB)</t>
  </si>
  <si>
    <t>ค่าจ้าง เดินท่อเฟล็กกันน้ำ พร้อมร้อยสาย  2-48Cores ADSS  (พนักงาน)</t>
  </si>
  <si>
    <t>ค่าแรง เดินสายแลน และติดตั้ง Access Point ในอาคาร (SUB)</t>
  </si>
  <si>
    <t>ค่าจ้าง ผ่าถนนวางท่อ พร้อมร้อยสาย  2-48Cores ADSS  (พนักงาน)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</si>
  <si>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</si>
  <si>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</si>
  <si>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</si>
  <si>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ค่าแรง ติดตั้งตู้ พร้อมอุปกรณ์ส่วนควบ ระบบไฟฟ้า (SUB)</t>
  </si>
  <si>
    <t>ค่าจ้าง ติดตั้งท่อ พร้อมร้อยสาย PE / PVC /EMT /Metal Flexible 2-48Cores ADSS  (พนักงาน)</t>
  </si>
  <si>
    <t>Mikrotik CCR2004-16G-2S+</t>
  </si>
  <si>
    <t>ค่า SPLICER INSTALL ODF ( งานแพลนในเวลาทำการ )</t>
  </si>
  <si>
    <t xml:space="preserve">Mikrotik CCR1016-12S-1S+  </t>
  </si>
  <si>
    <t>ค่า SPLICER INSTALL ODF ( นอกเวลาทำการ )</t>
  </si>
  <si>
    <t>Mikrotik CCR ROUTER1009 -7C - 1C - 1S+</t>
  </si>
  <si>
    <t>ค่า SPLICER CLOSURE OUTDOOR  ( งานแพลนในเวลาทำการ )</t>
  </si>
  <si>
    <t>6-24 Port F.O.RACK MOUNT DRAWER</t>
  </si>
  <si>
    <t>ชิ้น</t>
  </si>
  <si>
    <t>ค่า SPLICER CLOSURE OUTDOOR (นอกเวลาทำการ)</t>
  </si>
  <si>
    <t>4 SC/UPC DUPLEX ADPTER SNAP PLATE</t>
  </si>
  <si>
    <t>LC/UPC  SC/UPC SM PATCH CORD 3M</t>
  </si>
  <si>
    <t>เส้น</t>
  </si>
  <si>
    <t>LC/UPC  SC/APC SM PATCH CORD 3M</t>
  </si>
  <si>
    <t>LC/UPC  FC/APC SM PATCH CORD 3M</t>
  </si>
  <si>
    <t>SC/APC  SC/APC SM PATCH CORD 3M</t>
  </si>
  <si>
    <t>SC/UPC  SC/UPC SM PATCH CORD 3M</t>
  </si>
  <si>
    <t>Fibre Optic 1 Core 1000 M per Roll</t>
  </si>
  <si>
    <t>SC/UPC  SC/APC SM PATCH CORD 3M</t>
  </si>
  <si>
    <t xml:space="preserve">Optic Fiber Cable Figure 4Cores ADSS  </t>
  </si>
  <si>
    <t>FC/APC  SC/UPC SM PATCH CORD 3M</t>
  </si>
  <si>
    <t xml:space="preserve">Optic Fiber Cable Figure 12 Cores  ADSS     </t>
  </si>
  <si>
    <t>FC/APC  SC/APC SM PATCH CORD 3M</t>
  </si>
  <si>
    <t xml:space="preserve">Optic Fiber Cable Figure 24 Cores ADSS       </t>
  </si>
  <si>
    <t>LAN Cat6 3m สีฟ้า</t>
  </si>
  <si>
    <t>Optic Fiber Cable Figure 48 Cores ADSS</t>
  </si>
  <si>
    <t>LAN Cat6 1m สีแดง</t>
  </si>
  <si>
    <t>Drop Wire Clamp (ตัวล็อคสาย)</t>
  </si>
  <si>
    <t>LAN Cat6 1m สีเหลือง</t>
  </si>
  <si>
    <t>Preformed Guy Grip Deadend 11.5 mm</t>
  </si>
  <si>
    <t xml:space="preserve">FWDM </t>
  </si>
  <si>
    <t>Preformed Guy Grip Deadend 2.5 mm</t>
  </si>
  <si>
    <t>Atten 3 dBm (Fiber Optic)</t>
  </si>
  <si>
    <t>ค่าจ้าง พาดสาย OUTDOOR 4-48Cores ADSS , RG11 (SUB)</t>
  </si>
  <si>
    <t>Atten 5 dBm (Fiber Optic)</t>
  </si>
  <si>
    <t>ค่าจ้าง พาดสาย OUTDOOR 4-48Cores ADSS , RG11 จัดระเบียบสายแล้ว(SUB)</t>
  </si>
  <si>
    <t>OLT- 4 PON</t>
  </si>
  <si>
    <t>ค่าจ้าง เดินสายใต้ดิน 4-48Cores ADSS , RG11 (SUB)</t>
  </si>
  <si>
    <t>OLT-1812-8PON</t>
  </si>
  <si>
    <t>ค่าจ้าง เดินท่อเฟล็กกันน้ำ พร้อมร้อยสาย  4-48Cores ADSS , RG11  (SUB)</t>
  </si>
  <si>
    <t>OLT-GPON W&amp;D 16 PON</t>
  </si>
  <si>
    <t>ค่าจ้าง ผ่าถนนวางท่อ พร้อมร้อยสาย  4-48Cores ADSS , RG11  (SUB)</t>
  </si>
  <si>
    <t>OLT TP Link DS-P7001-08 PON</t>
  </si>
  <si>
    <t>ค่าจ้าง เดินสาย ในรางวายเวย์  4-48Cores ADSS  (SUB)</t>
  </si>
  <si>
    <t>OLT TP Link DS-P7001-016 PON</t>
  </si>
  <si>
    <t>ค่าจ้าง เดินสายร้อยท่อ EMT /Metal Flexible 4-48Cores ADSS  (SUB)</t>
  </si>
  <si>
    <t>Power Supply</t>
  </si>
  <si>
    <t>ค่าจ้าง ติดตั้งท่อ พร้อมร้อยสาย PE / PVC /EMT /Metal Flexible 4-48Cores ADSS  (SUB)</t>
  </si>
  <si>
    <t>SFP PON</t>
  </si>
  <si>
    <t>ค่าจ้าง เปิดบ่อ PB เดินสายใต้ดิน</t>
  </si>
  <si>
    <t>EOC MASTER EOCM-8002 (ABI)</t>
  </si>
  <si>
    <t>ค่าจ้าง มุดท่อเดินสาย/เมตร (SUB)</t>
  </si>
  <si>
    <t>EOC MASTER EOCM-8004U CA (ABI)</t>
  </si>
  <si>
    <t>ค่าจ้าง main hold 2500 บาท/บ่อ(SUB)</t>
  </si>
  <si>
    <t>EOC Master Node (อินเตอร์เน็ต)</t>
  </si>
  <si>
    <t>ค่าอำนวยความสะดวก / แล้วแต่หน้างาน</t>
  </si>
  <si>
    <t>RF1802A-P EOC Bridge</t>
  </si>
  <si>
    <t>Duct Sealing Compoun</t>
  </si>
  <si>
    <t>Routher EoCS-5004 WDRLTCEC (ABI) Eoc slave</t>
  </si>
  <si>
    <t>ค่า SPLICER CLOSURE OUTDOOR ( งานเร่งด่วน ใช้SUB )</t>
  </si>
  <si>
    <t>ONT-Bridge 1Gb GPON</t>
  </si>
  <si>
    <t>ค่า SPLICER CLOSURE OUTDOOR  12 Core( งานเร่งด่วน ใช้SUB )</t>
  </si>
  <si>
    <t>ONT-Bridge 1Gb GPON With Cable</t>
  </si>
  <si>
    <t>ค่า SPLICER CLOSURE OUTDOOR  24 Core( งานเร่งด่วน ใช้SUB )</t>
  </si>
  <si>
    <t>ONU With Wifi AC1200 ax220</t>
  </si>
  <si>
    <t>ค่า SPLICER CLOSURE OUTDOOR  48Core ( งานเร่งด่วน ใช้SUB )</t>
  </si>
  <si>
    <t>ONU With Wifi AX1800</t>
  </si>
  <si>
    <t>ค่าเช่าโครงข่าย NT</t>
  </si>
  <si>
    <t>Blockless PLC Splitter 1:2 JBN</t>
  </si>
  <si>
    <t>ค่าเช่าโครงข่าย UIH , DTAC</t>
  </si>
  <si>
    <t>Blockless PLC Splitter 1:4 JBN</t>
  </si>
  <si>
    <t>ค่าเช่าท่อเดินสาย NT</t>
  </si>
  <si>
    <t>Blockless PLC Splitter 1:8 JBN</t>
  </si>
  <si>
    <t>ค่าเชื่อมสัญญาณ NT , UIH , DTAC (onetime)</t>
  </si>
  <si>
    <t>Blockless PLC Splitter 1:16 JBN</t>
  </si>
  <si>
    <t>Dorp Closure spliller  FTTX  1x16 (เปล่า) HTSC-TL17 inline  JBN</t>
  </si>
  <si>
    <t>Dual Window Optical Fiber Coupler 1x2</t>
  </si>
  <si>
    <t>Dual Window Optical Fiber Coupler 1x4</t>
  </si>
  <si>
    <t>Dual Window Optical Fiber Coupler 1x8</t>
  </si>
  <si>
    <t>Rack 42U เฉพาะโครง ความสูง 205 mm</t>
  </si>
  <si>
    <t>ถาดใส่ Rack</t>
  </si>
  <si>
    <t>Combiner 20ch Cable Active</t>
  </si>
  <si>
    <t>Modulator Single Side Band Cable</t>
  </si>
  <si>
    <t>CA DM -O1  มอสดิจิติล  ตัวใหญ่ (ยอดยิ่ง)</t>
  </si>
  <si>
    <t>EDFA PON 8 Port</t>
  </si>
  <si>
    <t>Encoder 4:1 Hisolution</t>
  </si>
  <si>
    <t>Encoder 8:2 Hisolution IP</t>
  </si>
  <si>
    <t>CA 8 HD ENCODER (ยอดยิ่ง)</t>
  </si>
  <si>
    <t>CA-TRANS 2 TS</t>
  </si>
  <si>
    <t>CA-TRANS 5 TS ip</t>
  </si>
  <si>
    <t>CA-TRANS 12 TS ip</t>
  </si>
  <si>
    <t>CA-TRANS 16 TS ip</t>
  </si>
  <si>
    <t xml:space="preserve">Filter  Cable </t>
  </si>
  <si>
    <t>Filter TAFN</t>
  </si>
  <si>
    <t>Mikro Node</t>
  </si>
  <si>
    <t>Mikro Node Fttx WDM</t>
  </si>
  <si>
    <t>NODE IN DOOR WR1001j FC/APC</t>
  </si>
  <si>
    <t>NODE IN DOOR WR1001j SC/APC</t>
  </si>
  <si>
    <t>NODE OUT DOOR 2 Output 860 Mhz (Cable)</t>
  </si>
  <si>
    <t>NODE OUT DOOR 4 Output 860 Mhz (Cable)</t>
  </si>
  <si>
    <t>Trunk Amp (CTV) TA860R Return 860 Mhz.</t>
  </si>
  <si>
    <t>Trunk Amp WB8130KL Return 860MHz. Hisolution</t>
  </si>
  <si>
    <t xml:space="preserve">Booster Return Amplifier ACE WF8130LI 220VJ                  </t>
  </si>
  <si>
    <t xml:space="preserve">Booster Return Amplifier Cable CA Net Amp.                   </t>
  </si>
  <si>
    <t xml:space="preserve">Power Supply Cable 13 Amp. 63V                               </t>
  </si>
  <si>
    <t xml:space="preserve">Power Supply Cable 13 Amp. 90V                               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</si>
  <si>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</si>
  <si>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</si>
  <si>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</si>
  <si>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</si>
  <si>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</si>
  <si>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F-Connector Feed Through RG11 แบบเกลียว (CABLECAT)  </t>
  </si>
  <si>
    <t>RG11 Co-Axial dBy Black  Shild 90% (305m/Roll)</t>
  </si>
  <si>
    <t>เมตร</t>
  </si>
  <si>
    <t>RG11 Co-Axial DMG Data Lan Cable Shield Slink 95% (305m./Roll)</t>
  </si>
  <si>
    <t>RG6 Co-Axial (DLC) DMG Black Slink Shield 95% (305m./Roll)</t>
  </si>
  <si>
    <t>RG6 Co-Axial (DLC) DMG White Shild 95% (305m./Roll)</t>
  </si>
  <si>
    <t>Closuer for 4-48C 2in&amp;2out (Accessories) W-ICL-002-48F</t>
  </si>
  <si>
    <t>Closuer for 4-48C 3in&amp;3out (Accessories) W-ICL-003-48F</t>
  </si>
  <si>
    <t>Fiber splice Closure 1:4 U1-CS08 (Sippskan)</t>
  </si>
  <si>
    <t>Fiber splice Closure 1:8 U1-CS08 (Sippskan)</t>
  </si>
  <si>
    <t>Fiber splice Closure 1:16 U1-CS08 (Sippskan)</t>
  </si>
  <si>
    <t xml:space="preserve">Outdoor Waterproof Optical Cable 10m.2C </t>
  </si>
  <si>
    <t>ตู้เหล็ก #2</t>
  </si>
  <si>
    <t>ใบ</t>
  </si>
  <si>
    <t>Dual Window Optical Fiber Coupler 50/50 - 90/10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</si>
  <si>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</si>
  <si>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</si>
  <si>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</si>
  <si>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</si>
  <si>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</si>
  <si>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Jack Trunk RG6 F-24A   </t>
  </si>
  <si>
    <t xml:space="preserve">F-Type RG11 แบบบีบ                                           </t>
  </si>
  <si>
    <t xml:space="preserve">F-Type RG6 แบบบีบ                                            </t>
  </si>
  <si>
    <t>F-F Type RG6 ต่อตรง</t>
  </si>
  <si>
    <t>JACK TV แบบงอ ตัวผู้ (TVM75) HSTN</t>
  </si>
  <si>
    <t xml:space="preserve">กิ๊บตอกสาย RG6 สีขาว (1Kg./ถุง)  </t>
  </si>
  <si>
    <t>Cable Tie Bandex 200x4.8 mm black (8")</t>
  </si>
  <si>
    <t>Cable Tie Bandex 200x4.8 mm white (8")</t>
  </si>
  <si>
    <t>Cable mark 4 white (100เส้น/ถุง)</t>
  </si>
  <si>
    <t>Optical Patch Cord SM 3.00nm.length 3 mete</t>
  </si>
  <si>
    <t xml:space="preserve">Set Top Box Digital </t>
  </si>
  <si>
    <t>Set Top Box Digital Hotel Mode (SV Tech)</t>
  </si>
  <si>
    <t>Set Top Box Digital Hotel Mode (SAMART)</t>
  </si>
  <si>
    <t>2 MP Fixed Camera Hikvision DS-2CD1027G2-LUF</t>
  </si>
  <si>
    <t>2 MP Dome Camera Hikvision DS-2CD1327G2-LUF</t>
  </si>
  <si>
    <t>2 MP Outdoor Dome Network Camara (VIGI C220I)</t>
  </si>
  <si>
    <t>2 MP Outdoor Bullet Network Camara (VIGI C320I)</t>
  </si>
  <si>
    <t>2 MP Turret Network Camara  (VIGI C420I)</t>
  </si>
  <si>
    <t>3 MP Outdoor Bullet Network Camara  (VIGI C300HP)</t>
  </si>
  <si>
    <t>3 MP Turret Network Camara (VIGI C400HP)</t>
  </si>
  <si>
    <t>นาย นิคม เดินแปง</t>
  </si>
  <si>
    <t>3 MP Mini Dome Network Camara (VIGI C2301 Mini)</t>
  </si>
  <si>
    <t>นาย ชนะชัย คุ้มคำ</t>
  </si>
  <si>
    <t>3 MP  Full-Color Dome Network Camara (VIGI C230)</t>
  </si>
  <si>
    <t>ผู้อนุมัติส่วนงาน Fog</t>
  </si>
  <si>
    <t>3 MP  Outdoor Full-Color Bullet Network Camara (VIGI C330)</t>
  </si>
  <si>
    <t>ผู้อนุมัติส่วนงาน Cable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</si>
  <si>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</si>
  <si>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</si>
  <si>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</si>
  <si>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</si>
  <si>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</si>
  <si>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</si>
  <si>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</si>
  <si>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</si>
  <si>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</si>
  <si>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</si>
  <si>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</si>
  <si>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</si>
  <si>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</si>
  <si>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</si>
  <si>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</si>
  <si>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</si>
  <si>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</si>
  <si>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</si>
  <si>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</si>
  <si>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</si>
  <si>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 TB HDD CCTV SEAGATE SKYHAWK</t>
  </si>
  <si>
    <t>4 TB HDD CCTV SEAGATE SKYHAWK</t>
  </si>
  <si>
    <t>10 TB HDD CCTV SEAGATE SKYHAWK</t>
  </si>
  <si>
    <t>ชุดบล็อคไฟ เตารับตัวเมีย-บล็อคลอย-หน้ากาก</t>
  </si>
  <si>
    <t>ค่าอุปกรณ์ ท่ออ่อนเหล็ก ขนาด 1/2" - 3/4" นิ้ว</t>
  </si>
  <si>
    <t>ค่าอุปกรณ์ ท่อ PVCสีขาว/ท่อเฟล็คอ่อนพลาสติกสีขาว/แคมป์ก้ามปู/ข้อต่อตรง 16 - 32 มิล</t>
  </si>
  <si>
    <t>รางพลาสติกคางหมูสีขาว 25x15มิล 1เมตร</t>
  </si>
  <si>
    <t>ท่อเฟล็คอ่อนพลาสติกสีขาว 16-20มิล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</si>
  <si>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</si>
  <si>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</si>
  <si>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</si>
  <si>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</si>
  <si>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</si>
  <si>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>วัน</t>
  </si>
  <si>
    <t>Preformed Guy Grip Deadend 7 mm</t>
  </si>
  <si>
    <t>งาน</t>
  </si>
  <si>
    <t>บ่อ</t>
  </si>
  <si>
    <t>KM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</si>
  <si>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</si>
  <si>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</si>
  <si>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</si>
  <si>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</si>
  <si>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</si>
  <si>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</si>
  <si>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</si>
  <si>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</si>
  <si>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</si>
  <si>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เครื่อง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</si>
  <si>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</si>
  <si>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</si>
  <si>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</si>
  <si>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ตู้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</si>
  <si>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</si>
  <si>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</si>
  <si>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</si>
  <si>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</si>
  <si>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</si>
  <si>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</si>
  <si>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</si>
  <si>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</si>
  <si>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บาท</t>
  </si>
  <si>
    <t>ค่าใช้จ่าย Internet ความเร็ว 500/500</t>
  </si>
  <si>
    <t>ค่าใช้จ่าย Internet ความเร็ว 1000/1000</t>
  </si>
  <si>
    <t>ค่าใช้จ่าย Internet ความเร็ว 500/500 (FIX IP)</t>
  </si>
  <si>
    <t xml:space="preserve">A F </t>
  </si>
  <si>
    <t>ค่า Internet 100 Mbps 50 / ห้อง</t>
  </si>
  <si>
    <t>Digital tv</t>
  </si>
  <si>
    <t>B D</t>
  </si>
  <si>
    <t>คุณ ธีระชัย  สุระโยธิน</t>
  </si>
  <si>
    <t>คุณ ธวัชชัย จันทร์โยธา</t>
  </si>
  <si>
    <t xml:space="preserve">C </t>
  </si>
  <si>
    <t>คุณ จันทราภรณ์    สุภาพวนิช</t>
  </si>
  <si>
    <t>คุณ ประดิษฐ์ กุลทอง</t>
  </si>
  <si>
    <t>Hotsport wifi</t>
  </si>
  <si>
    <t xml:space="preserve"> J</t>
  </si>
  <si>
    <t>คุณ จินตนา  อ้อยหวาน</t>
  </si>
  <si>
    <t>คุณ มานพ เป่าไม้</t>
  </si>
  <si>
    <t>Hotsport wifi + Cabletv</t>
  </si>
  <si>
    <t>G H</t>
  </si>
  <si>
    <t>คุณ พัชรพรรณ   พึ่งพา</t>
  </si>
  <si>
    <t>คุณ ถาวร ชนะวงษ์</t>
  </si>
  <si>
    <t>Net Lan to Room</t>
  </si>
  <si>
    <t>I</t>
  </si>
  <si>
    <t>คุณ นิมิต   จุ้ยอยู่ทอง</t>
  </si>
  <si>
    <t>คุณ รพินทร์ จันทร์พล</t>
  </si>
  <si>
    <t>Net Lan to Room + Cabletv</t>
  </si>
  <si>
    <t>คุณ ธวัช   มีแสง</t>
  </si>
  <si>
    <t>คุณ วิเชียร นุชพงษ์</t>
  </si>
  <si>
    <t>Leased Line</t>
  </si>
  <si>
    <t>คุณ นิยนต์  อยู่ทะเล</t>
  </si>
  <si>
    <t>คุณ ณัฐพล เทียนหอม</t>
  </si>
  <si>
    <t>( นาย ธเนศ แจ้งสว่าง )</t>
  </si>
  <si>
    <t>คุณ แดง  มูลสองแคว</t>
  </si>
  <si>
    <t>( นาง วิยะดา เกรียงไกรเพ็ชร )</t>
  </si>
  <si>
    <t>คุณ ธัญลักษณ์ หมื่นหลุบกุง</t>
  </si>
  <si>
    <t>ผู้บริหารสายงาน Non cable</t>
  </si>
  <si>
    <t>คุณ ชนัฐฎา  สนคะมี</t>
  </si>
  <si>
    <t>ผู้อนุมัติสายงาน Cable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</si>
  <si>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</si>
  <si>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</si>
  <si>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</si>
  <si>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</si>
  <si>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</si>
  <si>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 xml:space="preserve"> 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</si>
  <si>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</si>
  <si>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</si>
  <si>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</si>
  <si>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</si>
  <si>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</si>
  <si>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</si>
  <si>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Zone</t>
  </si>
  <si>
    <t>ผู้จัดการ Service พื้นที่</t>
  </si>
  <si>
    <t>ผู้อนุมัติดำเนินงาน</t>
  </si>
  <si>
    <t>กลุ่มสายงาน</t>
  </si>
  <si>
    <t>Sales Team</t>
  </si>
  <si>
    <t>เบอร์ติดต่อ</t>
  </si>
  <si>
    <t>ไม่เป็นสมาชิก</t>
  </si>
  <si>
    <t>ดินแดง</t>
  </si>
  <si>
    <t>DD</t>
  </si>
  <si>
    <t>A</t>
  </si>
  <si>
    <t>AF</t>
  </si>
  <si>
    <t xml:space="preserve">AF </t>
  </si>
  <si>
    <t>นาย ธวัชชัย จันทร์โยธา</t>
  </si>
  <si>
    <t>นายนิคม เดินแปง</t>
  </si>
  <si>
    <t>นายธีระชัย  สุระโยธิน</t>
  </si>
  <si>
    <t>094-635-9166</t>
  </si>
  <si>
    <t>DT</t>
  </si>
  <si>
    <t>Consumer</t>
  </si>
  <si>
    <t>CM</t>
  </si>
  <si>
    <t>เป็นสมาชิกระบบ CABLE TV</t>
  </si>
  <si>
    <t>พหลโยธิน</t>
  </si>
  <si>
    <t>PH</t>
  </si>
  <si>
    <t>BD</t>
  </si>
  <si>
    <t>นาย ประดิษฐ์ กุลทอง</t>
  </si>
  <si>
    <t>นายชนะชัย คุ้มคำ</t>
  </si>
  <si>
    <t xml:space="preserve">ผู้อนุมัติส่วนงาน Service </t>
  </si>
  <si>
    <t>นางสาวจันทราภรณ์ สุภาพวนิช</t>
  </si>
  <si>
    <t>082-424-9416</t>
  </si>
  <si>
    <t xml:space="preserve"> M. Sales HP</t>
  </si>
  <si>
    <t>Hospitality</t>
  </si>
  <si>
    <t>นางสาววันวิสาข์  ประทุมเมือง</t>
  </si>
  <si>
    <t>Deputy Managing Director of Marketing</t>
  </si>
  <si>
    <t>Resident</t>
  </si>
  <si>
    <t>RS</t>
  </si>
  <si>
    <t>เป็นสมาชิกระบบ IPTV</t>
  </si>
  <si>
    <t>อุดมสุข</t>
  </si>
  <si>
    <t>UD</t>
  </si>
  <si>
    <t>B</t>
  </si>
  <si>
    <t>C</t>
  </si>
  <si>
    <t>นาย มานพ เป่าไม้</t>
  </si>
  <si>
    <t>นายชนะชัย คุ้มคำ          ,           นายภูริวัจน์ ธาดาวัฒนาวิทย์</t>
  </si>
  <si>
    <t>ผู้อนุมัติส่วนงาน Service และ Non cable</t>
  </si>
  <si>
    <t>นางสาวพัชรพรรณ   พึ่งพา</t>
  </si>
  <si>
    <t>061-141-6222</t>
  </si>
  <si>
    <t xml:space="preserve"> Sales HP</t>
  </si>
  <si>
    <t>HP</t>
  </si>
  <si>
    <t>เป็นสมาชิกระบบ NET Hotspot wifi</t>
  </si>
  <si>
    <t>รางน้ำ</t>
  </si>
  <si>
    <t>RN</t>
  </si>
  <si>
    <t>J</t>
  </si>
  <si>
    <t>นาย ถาวร ชนะวงษ์</t>
  </si>
  <si>
    <t xml:space="preserve">นายธเนศ แจ้งสว่าง  </t>
  </si>
  <si>
    <t>นายนิมิต   จุ้ยอยู่ทอง</t>
  </si>
  <si>
    <t>099-152-5528</t>
  </si>
  <si>
    <t>M. Sales RS</t>
  </si>
  <si>
    <t>Resident Sales Manager</t>
  </si>
  <si>
    <t>เป็นสมาชิกระบบ NET Lan to room</t>
  </si>
  <si>
    <t>บางบัวทอง</t>
  </si>
  <si>
    <t>BT</t>
  </si>
  <si>
    <t>GH</t>
  </si>
  <si>
    <t>นาย รพินทร์ จันทร์พล</t>
  </si>
  <si>
    <t xml:space="preserve">นางวิยะดา เกรียงไกรเพ็ชร์ </t>
  </si>
  <si>
    <t>นายธวัช   มีแสง</t>
  </si>
  <si>
    <t>097-215-9512</t>
  </si>
  <si>
    <t>Sales RS</t>
  </si>
  <si>
    <t>เป็นสมาชิกระบบ NET Leased line</t>
  </si>
  <si>
    <t>คลองเตย</t>
  </si>
  <si>
    <t>KT</t>
  </si>
  <si>
    <t>CJ</t>
  </si>
  <si>
    <t>นาย วิเชียร นุชพงษ์</t>
  </si>
  <si>
    <t xml:space="preserve">นางวิยะดา เกรียงไกรเพ็ชร์          ,           นายธเนศ แจ้งสว่าง  </t>
  </si>
  <si>
    <t>ผู้อนุมัติสายงาน Cable และ Non cable</t>
  </si>
  <si>
    <t>นายนิยนต์  อยู่ทะเล</t>
  </si>
  <si>
    <t>096-737-6709</t>
  </si>
  <si>
    <t>Sales HP</t>
  </si>
  <si>
    <t>หอพัก</t>
  </si>
  <si>
    <t>เจ้าของ</t>
  </si>
  <si>
    <t>เป็นสมาชิกระบบ CABLE TV , INTERNET</t>
  </si>
  <si>
    <t>สุขุมวิท</t>
  </si>
  <si>
    <t>LK</t>
  </si>
  <si>
    <t>M</t>
  </si>
  <si>
    <t>นาย ฐิติพันธ์ จานสันเทียะ</t>
  </si>
  <si>
    <t>นางสาวนิตยา รุ่งเรืองวิชชากุล</t>
  </si>
  <si>
    <t>ผู้อนุมัติพื้นที่เชียงใหม่</t>
  </si>
  <si>
    <t>นายแดง  มูลสองแคว</t>
  </si>
  <si>
    <t>086-335-8611</t>
  </si>
  <si>
    <t>อพาร์ทเม้นท์</t>
  </si>
  <si>
    <t>ผจก.อาคาร</t>
  </si>
  <si>
    <t>ระบบ CABLE TV (ยกเลิกแล้ว)</t>
  </si>
  <si>
    <t>ลาดพร้าว</t>
  </si>
  <si>
    <t>LP</t>
  </si>
  <si>
    <t>D</t>
  </si>
  <si>
    <t>L</t>
  </si>
  <si>
    <t>นาย เอกรัฐ วัฒนา</t>
  </si>
  <si>
    <t>นางสาวธัญลักษณ์ หมื่นหลุบกุง</t>
  </si>
  <si>
    <t>062-516-7825</t>
  </si>
  <si>
    <t>เรสซิเด้นท์</t>
  </si>
  <si>
    <t>ช่างอาคาร</t>
  </si>
  <si>
    <t>ระบบ IPTV (ยกเลิกแล้ว)</t>
  </si>
  <si>
    <t>รามคำแหง</t>
  </si>
  <si>
    <t>RM</t>
  </si>
  <si>
    <t>N</t>
  </si>
  <si>
    <t xml:space="preserve">นาย ธเนศ แจ้งสว่าง  </t>
  </si>
  <si>
    <t>นายณรงศ์ศักย์  เหล่ารัตนเวช</t>
  </si>
  <si>
    <t>081-569-8664</t>
  </si>
  <si>
    <t>เซอร์วิสอพาร์ทเม้นท์</t>
  </si>
  <si>
    <t>ผจก.ช่างอาคาร</t>
  </si>
  <si>
    <t>ระบบ NET Hotspot wifi (ยกเลิกแล้ว)</t>
  </si>
  <si>
    <t>พระโขนง</t>
  </si>
  <si>
    <t>PK</t>
  </si>
  <si>
    <t>O</t>
  </si>
  <si>
    <t>นายรุ่งอรุณ อินบุญรอด</t>
  </si>
  <si>
    <t>099-560-0461</t>
  </si>
  <si>
    <t>โรงแรม 1-3 ดาว</t>
  </si>
  <si>
    <t>ช่าง IT</t>
  </si>
  <si>
    <t>ระบบ NET Lan to room (ยกเลิกแล้ว)</t>
  </si>
  <si>
    <t>อ่อนนุช</t>
  </si>
  <si>
    <t>ON</t>
  </si>
  <si>
    <t>P</t>
  </si>
  <si>
    <t>คุณ สมศักดิ์ วงศ์คำ</t>
  </si>
  <si>
    <t>นายนรินทร์ ปิงมูล</t>
  </si>
  <si>
    <t>088-930-0208</t>
  </si>
  <si>
    <t>โรงแรม 4-5 ดาว</t>
  </si>
  <si>
    <t>ผจก. IT</t>
  </si>
  <si>
    <t>ระบบ NET Leased line (ยกเลิกแล้ว)</t>
  </si>
  <si>
    <t>นวมินทร์</t>
  </si>
  <si>
    <t>NC</t>
  </si>
  <si>
    <t>R</t>
  </si>
  <si>
    <t>คุณเจียบ</t>
  </si>
  <si>
    <t>นางศศินาถ จุ้ยอยู่ทอง</t>
  </si>
  <si>
    <t>061-410-5333</t>
  </si>
  <si>
    <t>โรงพยาบาล</t>
  </si>
  <si>
    <t>คนดูแล</t>
  </si>
  <si>
    <t>ระบบ CABLE TV , INTERNET (ยกเลิกแล้ว)</t>
  </si>
  <si>
    <t>ห้วยขวาง</t>
  </si>
  <si>
    <t>HK</t>
  </si>
  <si>
    <t>F</t>
  </si>
  <si>
    <t>Q</t>
  </si>
  <si>
    <t>คุณเอกรินทร์</t>
  </si>
  <si>
    <t>นายสุเทพ  ดำขำ</t>
  </si>
  <si>
    <t>093-328-9353</t>
  </si>
  <si>
    <t>M.CM</t>
  </si>
  <si>
    <t>คอนโด</t>
  </si>
  <si>
    <t>ประชาราษฎร์</t>
  </si>
  <si>
    <t>PR</t>
  </si>
  <si>
    <t>นางสาวนฤมล   ทาแสง</t>
  </si>
  <si>
    <t>062-616-4262</t>
  </si>
  <si>
    <t>แฟลต</t>
  </si>
  <si>
    <t>สะพานควาย</t>
  </si>
  <si>
    <t>SK</t>
  </si>
  <si>
    <t xml:space="preserve">นายชนะชัย คุ้มคำ </t>
  </si>
  <si>
    <t>นางพิชญ์สินี  อภินันท์</t>
  </si>
  <si>
    <t xml:space="preserve"> 085-142-6851</t>
  </si>
  <si>
    <t>วัดด่าน</t>
  </si>
  <si>
    <t>WD</t>
  </si>
  <si>
    <t>G</t>
  </si>
  <si>
    <t>นางสาวนันทิกานต์ บุญประคอง</t>
  </si>
  <si>
    <t>095-096-4668</t>
  </si>
  <si>
    <t>SC</t>
  </si>
  <si>
    <t>Sales Coditor</t>
  </si>
  <si>
    <t>บางเมือง</t>
  </si>
  <si>
    <t>BM</t>
  </si>
  <si>
    <t>นายคนึง  กองแก้ว</t>
  </si>
  <si>
    <t>098-453-5156</t>
  </si>
  <si>
    <t>M.SE</t>
  </si>
  <si>
    <t>Sales Engineer</t>
  </si>
  <si>
    <t>ลาดกระบัง</t>
  </si>
  <si>
    <t>LB</t>
  </si>
  <si>
    <t>H</t>
  </si>
  <si>
    <t>นางสาว จิราภรณ์  สนแย้ม</t>
  </si>
  <si>
    <t>090-664-1758</t>
  </si>
  <si>
    <t>กิ่งแก้ว</t>
  </si>
  <si>
    <t>KK</t>
  </si>
  <si>
    <t>นางสาวดาราวรรณ อรัญญะ</t>
  </si>
  <si>
    <t>092-395-9757</t>
  </si>
  <si>
    <t>Sales HP,SC</t>
  </si>
  <si>
    <t>เมืองทอง</t>
  </si>
  <si>
    <t>MT</t>
  </si>
  <si>
    <t>นางสาวสุชานัน  พึ่งพา</t>
  </si>
  <si>
    <t>080-994-5639</t>
  </si>
  <si>
    <t>ดอนเมือง</t>
  </si>
  <si>
    <t>DM</t>
  </si>
  <si>
    <t>นาวสาวจิรภิญญา เป็นปึก</t>
  </si>
  <si>
    <t>080-905-2236</t>
  </si>
  <si>
    <t>งามวงศ์วาน</t>
  </si>
  <si>
    <t>NG</t>
  </si>
  <si>
    <t>นางสาวญัฎฎริการ์  จรัสลักษณ์</t>
  </si>
  <si>
    <t>092-635-6699</t>
  </si>
  <si>
    <t>บางซื่อ</t>
  </si>
  <si>
    <t>BS</t>
  </si>
  <si>
    <t>นางสาวดารณี   อนันทวัน</t>
  </si>
  <si>
    <t>081-642-6694</t>
  </si>
  <si>
    <t>M.SC</t>
  </si>
  <si>
    <t>A44</t>
  </si>
  <si>
    <t>ลาดยาว</t>
  </si>
  <si>
    <t>LY</t>
  </si>
  <si>
    <t>086-609-2639</t>
  </si>
  <si>
    <t>รามอินทรา</t>
  </si>
  <si>
    <t>RI</t>
  </si>
  <si>
    <t>089-125-1561</t>
  </si>
  <si>
    <t>เยาวราช</t>
  </si>
  <si>
    <t>YR</t>
  </si>
  <si>
    <t>นายภูริวัจน์ ธาดาวัฒนาวิทย์</t>
  </si>
  <si>
    <t>ผู้อนุมัติส่วนงาน Non cable</t>
  </si>
  <si>
    <t>089-495-3695</t>
  </si>
  <si>
    <t>ธนบุรี</t>
  </si>
  <si>
    <t>TB</t>
  </si>
  <si>
    <t>081-391-9551</t>
  </si>
  <si>
    <t>นครราชสีมา</t>
  </si>
  <si>
    <t>NRS</t>
  </si>
  <si>
    <t>080-086-4940</t>
  </si>
  <si>
    <t>ขอนแก่น</t>
  </si>
  <si>
    <t>KHK</t>
  </si>
  <si>
    <t>นายธเนศ แจ้งสว่าง</t>
  </si>
  <si>
    <t>083-600-9399</t>
  </si>
  <si>
    <t xml:space="preserve">นายธวัช   มีแสง </t>
  </si>
  <si>
    <t>พัทยา</t>
  </si>
  <si>
    <t>PTY</t>
  </si>
  <si>
    <t>086-335-8922</t>
  </si>
  <si>
    <t>เกาะสมุย</t>
  </si>
  <si>
    <t>KSM</t>
  </si>
  <si>
    <t>099-445-6989</t>
  </si>
  <si>
    <t xml:space="preserve">นายแดง  มูลสองแคว </t>
  </si>
  <si>
    <t>เกาะช้าง</t>
  </si>
  <si>
    <t>KC</t>
  </si>
  <si>
    <t>K</t>
  </si>
  <si>
    <t xml:space="preserve">นายนัฐธนา </t>
  </si>
  <si>
    <t>095-550-0558</t>
  </si>
  <si>
    <t xml:space="preserve">นางสาวธัญลักษณ์ หมื่นหลุบกุง </t>
  </si>
  <si>
    <t>เชียงใหม่</t>
  </si>
  <si>
    <t>Internet  Hotspot wifi Free Cable tv</t>
  </si>
  <si>
    <t>085-048-7333</t>
  </si>
  <si>
    <t>พิษณุโลก</t>
  </si>
  <si>
    <t>PL</t>
  </si>
  <si>
    <t>คุณนิตยา</t>
  </si>
  <si>
    <t>062-929-9287</t>
  </si>
  <si>
    <t xml:space="preserve">นายรุ่งอรุณ อินบุญรอด </t>
  </si>
  <si>
    <t>ลำปาง</t>
  </si>
  <si>
    <t>LM</t>
  </si>
  <si>
    <t>คุณสมศักดิ์ วงศ์คำ</t>
  </si>
  <si>
    <t>066-113-8071</t>
  </si>
  <si>
    <t>นครสวรรค์</t>
  </si>
  <si>
    <t>NS</t>
  </si>
  <si>
    <t xml:space="preserve">นางศศินาถ จุ้ยอยู่ทอง </t>
  </si>
  <si>
    <t>FTTx เหมาอาคาร Free Cable tv</t>
  </si>
  <si>
    <t>Internet Lan To Room Free Cable tv</t>
  </si>
  <si>
    <t>CCTV</t>
  </si>
  <si>
    <t>CCTV + CABLE</t>
  </si>
  <si>
    <t>CCTV + NET Hotspot wifi</t>
  </si>
  <si>
    <t>CCTV + CABLE + NET Hotspot wifi</t>
  </si>
  <si>
    <t>CCTV + CABLE + NET Lan To Room</t>
  </si>
  <si>
    <t xml:space="preserve">Multimedia </t>
  </si>
  <si>
    <t>ETC.</t>
  </si>
  <si>
    <t>092-652-9800</t>
  </si>
  <si>
    <t>Assistant Sales  Director Acting for Sales Director</t>
  </si>
  <si>
    <t>Hospitality + Resident</t>
  </si>
  <si>
    <t>AFI</t>
  </si>
  <si>
    <t>นายธวัชชัย จันทร์โยธา</t>
  </si>
  <si>
    <t xml:space="preserve">065-930-3737 </t>
  </si>
  <si>
    <t>Assistant  Sales Manager Acting for Sales Manager</t>
  </si>
  <si>
    <t>นายประดิษฐ์ กุลทอง</t>
  </si>
  <si>
    <t>นางสาวจินตนา  อ้อยหวาน</t>
  </si>
  <si>
    <t>065-238-7603</t>
  </si>
  <si>
    <t xml:space="preserve"> Assistant  Sales Manager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</si>
  <si>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</si>
  <si>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</si>
  <si>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</si>
  <si>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</si>
  <si>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</si>
  <si>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</si>
  <si>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</si>
  <si>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</si>
  <si>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</si>
  <si>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</si>
  <si>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</si>
  <si>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</si>
  <si>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</si>
  <si>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</si>
  <si>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</si>
  <si>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</si>
  <si>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</si>
  <si>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</si>
  <si>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</si>
  <si>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</si>
  <si>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</si>
  <si>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</si>
  <si>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</si>
  <si>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</si>
  <si>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</si>
  <si>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</si>
  <si>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</si>
  <si>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</si>
  <si>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</si>
  <si>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</si>
  <si>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</si>
  <si>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</si>
  <si>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</si>
  <si>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</si>
  <si>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</si>
  <si>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</si>
  <si>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</si>
  <si>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</si>
  <si>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</si>
  <si>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</si>
  <si>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อื่นๆ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</si>
  <si>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</si>
  <si>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</si>
  <si>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</si>
  <si>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</si>
  <si>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</si>
  <si>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</si>
  <si>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</si>
  <si>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</si>
  <si>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</si>
  <si>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</si>
  <si>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</si>
  <si>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</si>
  <si>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</si>
  <si>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</si>
  <si>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 xml:space="preserve"> Assistant Sales Director Acting for Sales Director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</si>
  <si>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</si>
  <si>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</si>
  <si>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</si>
  <si>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</si>
  <si>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Sales Assistant Manager Acting for Sales Manager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</si>
  <si>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</si>
  <si>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</si>
  <si>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</si>
  <si>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</si>
  <si>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</si>
  <si>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</si>
  <si>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</si>
  <si>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</si>
  <si>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</si>
  <si>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</si>
  <si>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</si>
  <si>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</si>
  <si>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</si>
  <si>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</si>
  <si>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</si>
  <si>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</si>
  <si>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เหมาอาคาร</t>
  </si>
  <si>
    <t>Internet FTTx to  Room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</si>
  <si>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</si>
  <si>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</si>
  <si>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</si>
  <si>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</si>
  <si>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Internet upgrade package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</si>
  <si>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</si>
  <si>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</si>
  <si>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</si>
  <si>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</si>
  <si>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</si>
  <si>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(M3U8)  HTTP Live Steaming (HLS to UDP)</t>
  </si>
  <si>
    <t>(M3U8)  HTTP Live Steaming (HLS to RF)</t>
  </si>
  <si>
    <t>ETC</t>
  </si>
  <si>
    <t>ใบประเมินความคุ้มทุน Roi สำหรับทีม Sales - รายชื่อ - ข้อมูลลูกค้า</t>
  </si>
  <si>
    <t>เลขที่เอกสาร</t>
  </si>
  <si>
    <t>วันที่</t>
  </si>
  <si>
    <t>โครงการ :</t>
  </si>
  <si>
    <t>โรงแรมแรมเบสท์ เวสเทิร์น พลัส เน็กเซน พัทยา</t>
  </si>
  <si>
    <t>Location :</t>
  </si>
  <si>
    <t>ประเภทอาคาร :</t>
  </si>
  <si>
    <t>ที่อยู่ :</t>
  </si>
  <si>
    <t>8/159 หมู่ 6 ถนน พัทยาเหนือ เมืองพัทยา อำเภอบางละมุง ชลบุรี 20150</t>
  </si>
  <si>
    <t>สถานะบริการ :</t>
  </si>
  <si>
    <t>ระบบที่นำเสนอ :</t>
  </si>
  <si>
    <t>จำนวนอาคาร :</t>
  </si>
  <si>
    <t xml:space="preserve">อาคาร   </t>
  </si>
  <si>
    <t>จำนวนชั้น :</t>
  </si>
  <si>
    <t>ชั้น</t>
  </si>
  <si>
    <t>จำนวนห้อง :</t>
  </si>
  <si>
    <t>ห้อง</t>
  </si>
  <si>
    <t>ชื่อผู้ติดต่อ 1 :</t>
  </si>
  <si>
    <t>ตำแหน่ง :</t>
  </si>
  <si>
    <t>เบอร์ติดต่อ :</t>
  </si>
  <si>
    <t>ชื่อผู้ติดต่อ 2 :</t>
  </si>
  <si>
    <t>-</t>
  </si>
  <si>
    <t>ทีมงานขาย :</t>
  </si>
  <si>
    <t>กลุ่มงานขาย :</t>
  </si>
  <si>
    <t>พื้นที่การบริการ Service :</t>
  </si>
  <si>
    <t>Site :</t>
  </si>
  <si>
    <t>Zone :</t>
  </si>
  <si>
    <t>ทีมดำเนินการ :</t>
  </si>
  <si>
    <t>พื้นที่การขาย / ERP :</t>
  </si>
  <si>
    <t>สาขา :</t>
  </si>
  <si>
    <t xml:space="preserve">โซน : </t>
  </si>
  <si>
    <t>ลำดับ</t>
  </si>
  <si>
    <t>รายละเอียด</t>
  </si>
  <si>
    <t>ราคา</t>
  </si>
  <si>
    <t>จำนวน</t>
  </si>
  <si>
    <t>ยอดรวม</t>
  </si>
  <si>
    <t xml:space="preserve">ค่าบริการประเภท CN Cable TV , IPTV  </t>
  </si>
  <si>
    <t>เดือน</t>
  </si>
  <si>
    <t>ค่าบริการประเภท CBN Inter net hotspot wifi , Lan to room , Lease Line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</si>
  <si>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</si>
  <si>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</si>
  <si>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โปรโมชั่น การเก็บค่าบริการ :</t>
  </si>
  <si>
    <t>จำนวนเดือนที่แถม :</t>
  </si>
  <si>
    <t>รวมรายรับทั้งสิ้น</t>
  </si>
  <si>
    <t>เดือนที่แพลนติดตั้ง :</t>
  </si>
  <si>
    <t>เดือนที่เริ่มทดสอบ :</t>
  </si>
  <si>
    <t>ถึง</t>
  </si>
  <si>
    <t xml:space="preserve">รวมค่าบริการรายเดือน INTERNET </t>
  </si>
  <si>
    <t>เดือนที่เริ่มคิดค่าบริการ :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</si>
  <si>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</si>
  <si>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</si>
  <si>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</si>
  <si>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 xml:space="preserve">         ค่าอุปกรณ์และค่าติดตั้ง Cable TV , Internet hotsport wifi , Lan To Room , IPTV , Lease Line</t>
  </si>
  <si>
    <t>รายละเอียด - อุปกรณ์</t>
  </si>
  <si>
    <t>TP-Link ER605</t>
  </si>
  <si>
    <t xml:space="preserve">Trans Modulator </t>
  </si>
  <si>
    <t>ตััว</t>
  </si>
  <si>
    <t>LAN CAT 6 5m ไม่ทราบราคา</t>
  </si>
  <si>
    <t>มูลค่าการลงทุน</t>
  </si>
  <si>
    <t>สำหรับ ส่วนงาน เชื่อมสัญญาณ , โครงข่าย , จ้างผู้รับเหมา</t>
  </si>
  <si>
    <t>หมวดค่าแรงดำเนินการ ส่วนพนักงาน , ทีมFOG</t>
  </si>
  <si>
    <t xml:space="preserve">รวมมูลค่าการลงทุนทั้งหมด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</si>
  <si>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</si>
  <si>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</si>
  <si>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อัตราการคืนทุนไม่รวมค่าดำเนินการพนักงาน</t>
  </si>
  <si>
    <t>อัตราคืนทุนค่าดำเนินการ-ค่าเชื่อม-ค่าอุปกรณ์</t>
  </si>
  <si>
    <t>ค่าเฉลี่ยรายได้ / ห้อง</t>
  </si>
  <si>
    <t xml:space="preserve">ผู้นำเสนอ และผู้อนุมัติดำเนินงาน ( Sales ) </t>
  </si>
  <si>
    <t xml:space="preserve">ส่วนงาน Survey    </t>
  </si>
  <si>
    <t>.....................................................................................</t>
  </si>
  <si>
    <t>….............................................................................</t>
  </si>
  <si>
    <t>…...................................................................................................................................</t>
  </si>
  <si>
    <t>นายนิมิต จุ้ยอยู่ทอง</t>
  </si>
  <si>
    <t xml:space="preserve">Survey Manager  </t>
  </si>
  <si>
    <t>ผู้อนุมัติส่วนงานพื้นที่</t>
  </si>
  <si>
    <t xml:space="preserve"> ผู้อนุมัติดำเนินการ           อนุมัติ               ไม่อนุมัติ</t>
  </si>
  <si>
    <t>….................................................................................</t>
  </si>
  <si>
    <t>....................................................................................................................................</t>
  </si>
  <si>
    <t>นางสาวกนิษฐา ทองเจริญ</t>
  </si>
  <si>
    <t>https://maps.app.goo.gl/NLNQDAwPfdoQuTM26</t>
  </si>
  <si>
    <t xml:space="preserve">คุณวุฒิพงษ์ </t>
  </si>
  <si>
    <t xml:space="preserve">065-565-6621 </t>
  </si>
  <si>
    <t>ผู้จัดการสาขาพัทยา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</si>
</sst>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d/m/yyyy"/>
    <numFmt numFmtId="165" formatCode="dd/mm/yyyy"/>
    <numFmt numFmtId="166" formatCode="_(* #,##0_);_(* \(#,##0\);_(* &quot;-&quot;??_);_(@_)"/>
  </numFmts>
  <fonts count="20" x14ac:knownFonts="1">
    <font>
      <sz val="11"/>
      <color theme="1"/>
      <name val="Calibri"/>
      <scheme val="minor"/>
    </font>
    <font>
      <sz val="12"/>
      <color theme="1"/>
      <name val="Calibri"/>
      <family val="2"/>
    </font>
    <font>
      <sz val="11"/>
      <color rgb="FF000000"/>
      <name val="Calibri"/>
      <family val="2"/>
    </font>
    <font>
      <b/>
      <sz val="12"/>
      <color theme="1"/>
      <name val="Calibri"/>
      <family val="2"/>
    </font>
    <font>
      <u/>
      <sz val="12"/>
      <color theme="1"/>
      <name val="Calibri"/>
      <family val="2"/>
    </font>
    <font>
      <sz val="14"/>
      <color theme="1"/>
      <name val="Angsana New"/>
      <family val="1"/>
    </font>
    <font>
      <u/>
      <sz val="12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u/>
      <sz val="11"/>
      <color theme="10"/>
      <name val="Calibri"/>
      <family val="2"/>
      <scheme val="minor"/>
    </font>
    <font>
      <sz val="16"/>
      <color theme="1"/>
      <name val="Angsana New"/>
      <family val="1"/>
    </font>
    <font>
      <b/>
      <sz val="16"/>
      <color theme="1"/>
      <name val="Angsana New"/>
      <family val="1"/>
    </font>
    <font>
      <b/>
      <sz val="16"/>
      <color rgb="FFFF0000"/>
      <name val="Angsana New"/>
      <family val="1"/>
    </font>
    <font>
      <b/>
      <u/>
      <sz val="16"/>
      <color theme="1"/>
      <name val="Angsana New"/>
      <family val="1"/>
    </font>
    <font>
      <sz val="16"/>
      <name val="Angsana New"/>
      <family val="1"/>
    </font>
    <font>
      <b/>
      <u/>
      <sz val="16"/>
      <color rgb="FFFF0000"/>
      <name val="Angsana New"/>
      <family val="1"/>
    </font>
  </fonts>
  <fills count="19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C5E0B3"/>
        <bgColor rgb="FFC5E0B3"/>
      </patternFill>
    </fill>
    <fill>
      <patternFill patternType="solid">
        <fgColor rgb="FF92D050"/>
        <bgColor rgb="FF92D050"/>
      </patternFill>
    </fill>
    <fill>
      <patternFill patternType="solid">
        <fgColor rgb="FFD6DCE4"/>
        <bgColor rgb="FFD6DCE4"/>
      </patternFill>
    </fill>
    <fill>
      <patternFill patternType="solid">
        <fgColor rgb="FFFEF2CB"/>
        <bgColor rgb="FFFEF2CB"/>
      </patternFill>
    </fill>
    <fill>
      <patternFill patternType="solid">
        <fgColor rgb="FF00B050"/>
        <bgColor rgb="FF00B050"/>
      </patternFill>
    </fill>
    <fill>
      <patternFill patternType="solid">
        <fgColor rgb="FFFFFF00"/>
        <bgColor rgb="FFFFFF00"/>
      </patternFill>
    </fill>
    <fill>
      <patternFill patternType="solid">
        <fgColor rgb="FFE2EFD9"/>
        <bgColor rgb="FFE2EFD9"/>
      </patternFill>
    </fill>
    <fill>
      <patternFill patternType="solid">
        <fgColor theme="0"/>
        <bgColor theme="0"/>
      </patternFill>
    </fill>
    <fill>
      <patternFill patternType="solid">
        <fgColor rgb="FFD0CECE"/>
        <bgColor rgb="FFD0CECE"/>
      </patternFill>
    </fill>
    <fill>
      <patternFill patternType="solid">
        <fgColor rgb="FFD8D8D8"/>
        <bgColor rgb="FFD8D8D8"/>
      </patternFill>
    </fill>
    <fill>
      <patternFill patternType="solid">
        <fgColor rgb="FFECECEC"/>
        <bgColor rgb="FFECECEC"/>
      </patternFill>
    </fill>
    <fill>
      <patternFill patternType="solid">
        <fgColor rgb="FFF2F2F2"/>
        <bgColor rgb="FFF2F2F2"/>
      </patternFill>
    </fill>
    <fill>
      <patternFill patternType="solid">
        <fgColor rgb="FFE5CFF5"/>
        <bgColor rgb="FFE5CFF5"/>
      </patternFill>
    </fill>
    <fill>
      <patternFill patternType="solid">
        <fgColor rgb="FFFFE598"/>
        <bgColor rgb="FFFFE598"/>
      </patternFill>
    </fill>
    <fill>
      <patternFill patternType="solid">
        <fgColor theme="0"/>
        <bgColor rgb="FFF2F2F2"/>
      </patternFill>
    </fill>
  </fills>
  <borders count="6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double">
        <color rgb="FF000000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269">
    <xf numFmtId="0" fontId="0" fillId="0" borderId="0" xfId="0"/>
    <xf numFmtId="0" fontId="1" fillId="0" borderId="0" xfId="0" applyFont="1"/>
    <xf numFmtId="0" fontId="1" fillId="2" borderId="1" xfId="0" applyFont="1" applyFill="1" applyBorder="1" applyAlignment="1">
      <alignment horizontal="center"/>
    </xf>
    <xf numFmtId="43" fontId="1" fillId="2" borderId="1" xfId="0" applyNumberFormat="1" applyFont="1" applyFill="1" applyBorder="1" applyAlignment="1">
      <alignment horizontal="center"/>
    </xf>
    <xf numFmtId="43" fontId="1" fillId="2" borderId="2" xfId="0" applyNumberFormat="1" applyFont="1" applyFill="1" applyBorder="1" applyAlignment="1">
      <alignment horizontal="center"/>
    </xf>
    <xf numFmtId="0" fontId="2" fillId="0" borderId="0" xfId="0" applyFont="1"/>
    <xf numFmtId="49" fontId="3" fillId="0" borderId="0" xfId="0" applyNumberFormat="1" applyFont="1"/>
    <xf numFmtId="0" fontId="1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horizontal="center" vertical="center" wrapText="1"/>
    </xf>
    <xf numFmtId="43" fontId="1" fillId="4" borderId="1" xfId="0" applyNumberFormat="1" applyFont="1" applyFill="1" applyBorder="1" applyAlignment="1">
      <alignment vertical="top" wrapText="1"/>
    </xf>
    <xf numFmtId="164" fontId="1" fillId="5" borderId="2" xfId="0" applyNumberFormat="1" applyFont="1" applyFill="1" applyBorder="1"/>
    <xf numFmtId="0" fontId="1" fillId="5" borderId="1" xfId="0" applyFont="1" applyFill="1" applyBorder="1" applyAlignment="1">
      <alignment vertical="top" wrapText="1"/>
    </xf>
    <xf numFmtId="0" fontId="1" fillId="5" borderId="1" xfId="0" applyFont="1" applyFill="1" applyBorder="1" applyAlignment="1">
      <alignment horizontal="center" vertical="center" wrapText="1"/>
    </xf>
    <xf numFmtId="43" fontId="1" fillId="5" borderId="1" xfId="0" applyNumberFormat="1" applyFont="1" applyFill="1" applyBorder="1" applyAlignment="1">
      <alignment vertical="top" wrapText="1"/>
    </xf>
    <xf numFmtId="164" fontId="1" fillId="0" borderId="0" xfId="0" applyNumberFormat="1" applyFont="1"/>
    <xf numFmtId="0" fontId="3" fillId="0" borderId="0" xfId="0" applyFont="1"/>
    <xf numFmtId="0" fontId="1" fillId="3" borderId="1" xfId="0" applyFont="1" applyFill="1" applyBorder="1"/>
    <xf numFmtId="0" fontId="2" fillId="0" borderId="0" xfId="0" applyFont="1" applyAlignment="1">
      <alignment horizontal="left"/>
    </xf>
    <xf numFmtId="0" fontId="4" fillId="3" borderId="1" xfId="0" applyFont="1" applyFill="1" applyBorder="1"/>
    <xf numFmtId="16" fontId="1" fillId="0" borderId="0" xfId="0" applyNumberFormat="1" applyFont="1"/>
    <xf numFmtId="43" fontId="1" fillId="4" borderId="1" xfId="0" applyNumberFormat="1" applyFont="1" applyFill="1" applyBorder="1"/>
    <xf numFmtId="49" fontId="1" fillId="3" borderId="1" xfId="0" applyNumberFormat="1" applyFont="1" applyFill="1" applyBorder="1"/>
    <xf numFmtId="43" fontId="1" fillId="3" borderId="1" xfId="0" applyNumberFormat="1" applyFont="1" applyFill="1" applyBorder="1"/>
    <xf numFmtId="49" fontId="1" fillId="6" borderId="1" xfId="0" applyNumberFormat="1" applyFont="1" applyFill="1" applyBorder="1"/>
    <xf numFmtId="0" fontId="1" fillId="6" borderId="1" xfId="0" applyFont="1" applyFill="1" applyBorder="1" applyAlignment="1">
      <alignment horizontal="center" vertical="center"/>
    </xf>
    <xf numFmtId="0" fontId="1" fillId="6" borderId="2" xfId="0" applyFont="1" applyFill="1" applyBorder="1"/>
    <xf numFmtId="43" fontId="1" fillId="6" borderId="1" xfId="0" applyNumberFormat="1" applyFont="1" applyFill="1" applyBorder="1"/>
    <xf numFmtId="49" fontId="1" fillId="2" borderId="1" xfId="0" applyNumberFormat="1" applyFont="1" applyFill="1" applyBorder="1" applyAlignment="1">
      <alignment vertical="top"/>
    </xf>
    <xf numFmtId="43" fontId="1" fillId="2" borderId="1" xfId="0" applyNumberFormat="1" applyFont="1" applyFill="1" applyBorder="1" applyAlignment="1">
      <alignment vertical="top"/>
    </xf>
    <xf numFmtId="49" fontId="1" fillId="2" borderId="1" xfId="0" applyNumberFormat="1" applyFont="1" applyFill="1" applyBorder="1"/>
    <xf numFmtId="43" fontId="1" fillId="2" borderId="1" xfId="0" applyNumberFormat="1" applyFont="1" applyFill="1" applyBorder="1"/>
    <xf numFmtId="49" fontId="1" fillId="7" borderId="1" xfId="0" applyNumberFormat="1" applyFont="1" applyFill="1" applyBorder="1"/>
    <xf numFmtId="43" fontId="1" fillId="7" borderId="1" xfId="0" applyNumberFormat="1" applyFont="1" applyFill="1" applyBorder="1"/>
    <xf numFmtId="49" fontId="1" fillId="7" borderId="2" xfId="0" applyNumberFormat="1" applyFont="1" applyFill="1" applyBorder="1"/>
    <xf numFmtId="43" fontId="1" fillId="7" borderId="1" xfId="0" applyNumberFormat="1" applyFont="1" applyFill="1" applyBorder="1" applyAlignment="1">
      <alignment horizontal="right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49" fontId="1" fillId="8" borderId="1" xfId="0" applyNumberFormat="1" applyFont="1" applyFill="1" applyBorder="1" applyAlignment="1">
      <alignment vertical="top"/>
    </xf>
    <xf numFmtId="43" fontId="1" fillId="8" borderId="1" xfId="0" applyNumberFormat="1" applyFont="1" applyFill="1" applyBorder="1" applyAlignment="1">
      <alignment vertical="top"/>
    </xf>
    <xf numFmtId="0" fontId="1" fillId="3" borderId="2" xfId="0" applyFont="1" applyFill="1" applyBorder="1"/>
    <xf numFmtId="0" fontId="1" fillId="9" borderId="1" xfId="0" applyFont="1" applyFill="1" applyBorder="1"/>
    <xf numFmtId="49" fontId="5" fillId="3" borderId="1" xfId="0" applyNumberFormat="1" applyFon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43" fontId="1" fillId="3" borderId="1" xfId="0" applyNumberFormat="1" applyFont="1" applyFill="1" applyBorder="1" applyAlignment="1">
      <alignment vertical="top"/>
    </xf>
    <xf numFmtId="49" fontId="5" fillId="3" borderId="2" xfId="0" applyNumberFormat="1" applyFont="1" applyFill="1" applyBorder="1" applyAlignment="1">
      <alignment vertical="center"/>
    </xf>
    <xf numFmtId="0" fontId="1" fillId="6" borderId="1" xfId="0" applyFont="1" applyFill="1" applyBorder="1"/>
    <xf numFmtId="49" fontId="1" fillId="6" borderId="1" xfId="0" applyNumberFormat="1" applyFont="1" applyFill="1" applyBorder="1" applyAlignment="1">
      <alignment vertical="center"/>
    </xf>
    <xf numFmtId="43" fontId="1" fillId="6" borderId="3" xfId="0" applyNumberFormat="1" applyFont="1" applyFill="1" applyBorder="1"/>
    <xf numFmtId="49" fontId="1" fillId="10" borderId="1" xfId="0" applyNumberFormat="1" applyFont="1" applyFill="1" applyBorder="1"/>
    <xf numFmtId="0" fontId="1" fillId="10" borderId="1" xfId="0" applyFont="1" applyFill="1" applyBorder="1" applyAlignment="1">
      <alignment horizontal="center" vertical="center"/>
    </xf>
    <xf numFmtId="0" fontId="1" fillId="10" borderId="2" xfId="0" applyFont="1" applyFill="1" applyBorder="1"/>
    <xf numFmtId="43" fontId="1" fillId="10" borderId="1" xfId="0" applyNumberFormat="1" applyFont="1" applyFill="1" applyBorder="1"/>
    <xf numFmtId="0" fontId="1" fillId="11" borderId="2" xfId="0" applyFont="1" applyFill="1" applyBorder="1"/>
    <xf numFmtId="0" fontId="1" fillId="7" borderId="1" xfId="0" applyFont="1" applyFill="1" applyBorder="1" applyAlignment="1">
      <alignment horizontal="center" vertical="center"/>
    </xf>
    <xf numFmtId="0" fontId="1" fillId="7" borderId="2" xfId="0" applyFont="1" applyFill="1" applyBorder="1"/>
    <xf numFmtId="43" fontId="6" fillId="7" borderId="1" xfId="0" applyNumberFormat="1" applyFont="1" applyFill="1" applyBorder="1"/>
    <xf numFmtId="0" fontId="1" fillId="7" borderId="1" xfId="0" applyFont="1" applyFill="1" applyBorder="1"/>
    <xf numFmtId="3" fontId="1" fillId="7" borderId="1" xfId="0" applyNumberFormat="1" applyFont="1" applyFill="1" applyBorder="1"/>
    <xf numFmtId="49" fontId="1" fillId="0" borderId="0" xfId="0" applyNumberFormat="1" applyFont="1"/>
    <xf numFmtId="0" fontId="1" fillId="0" borderId="0" xfId="0" applyFont="1" applyAlignment="1">
      <alignment horizontal="center" vertical="center"/>
    </xf>
    <xf numFmtId="49" fontId="1" fillId="2" borderId="2" xfId="0" applyNumberFormat="1" applyFont="1" applyFill="1" applyBorder="1"/>
    <xf numFmtId="43" fontId="1" fillId="2" borderId="2" xfId="0" applyNumberFormat="1" applyFont="1" applyFill="1" applyBorder="1"/>
    <xf numFmtId="43" fontId="1" fillId="0" borderId="0" xfId="0" applyNumberFormat="1" applyFont="1"/>
    <xf numFmtId="0" fontId="1" fillId="2" borderId="2" xfId="0" applyFont="1" applyFill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43" fontId="1" fillId="11" borderId="2" xfId="0" applyNumberFormat="1" applyFont="1" applyFill="1" applyBorder="1"/>
    <xf numFmtId="0" fontId="7" fillId="0" borderId="0" xfId="0" applyFont="1" applyAlignment="1">
      <alignment horizontal="center"/>
    </xf>
    <xf numFmtId="0" fontId="7" fillId="0" borderId="4" xfId="0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9" fillId="0" borderId="0" xfId="0" applyFont="1"/>
    <xf numFmtId="0" fontId="2" fillId="0" borderId="1" xfId="0" applyFont="1" applyBorder="1" applyAlignment="1">
      <alignment horizontal="left" wrapText="1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0" fontId="7" fillId="11" borderId="1" xfId="0" applyFont="1" applyFill="1" applyBorder="1"/>
    <xf numFmtId="0" fontId="7" fillId="9" borderId="1" xfId="0" applyFont="1" applyFill="1" applyBorder="1" applyAlignment="1">
      <alignment horizontal="left"/>
    </xf>
    <xf numFmtId="0" fontId="7" fillId="9" borderId="1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center"/>
    </xf>
    <xf numFmtId="0" fontId="7" fillId="9" borderId="1" xfId="0" applyFont="1" applyFill="1" applyBorder="1"/>
    <xf numFmtId="0" fontId="7" fillId="11" borderId="1" xfId="0" applyFont="1" applyFill="1" applyBorder="1" applyAlignment="1">
      <alignment horizontal="left"/>
    </xf>
    <xf numFmtId="0" fontId="7" fillId="0" borderId="5" xfId="0" applyFont="1" applyBorder="1"/>
    <xf numFmtId="0" fontId="7" fillId="9" borderId="1" xfId="0" applyFont="1" applyFill="1" applyBorder="1" applyAlignment="1">
      <alignment horizontal="left" wrapText="1"/>
    </xf>
    <xf numFmtId="0" fontId="7" fillId="0" borderId="1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7" fillId="9" borderId="2" xfId="0" applyFont="1" applyFill="1" applyBorder="1"/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left" wrapText="1"/>
    </xf>
    <xf numFmtId="0" fontId="7" fillId="9" borderId="2" xfId="0" applyFont="1" applyFill="1" applyBorder="1" applyAlignment="1">
      <alignment horizontal="left"/>
    </xf>
    <xf numFmtId="0" fontId="7" fillId="14" borderId="1" xfId="0" applyFont="1" applyFill="1" applyBorder="1" applyAlignment="1">
      <alignment horizontal="left" wrapText="1"/>
    </xf>
    <xf numFmtId="0" fontId="7" fillId="14" borderId="1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left" wrapText="1"/>
    </xf>
    <xf numFmtId="0" fontId="2" fillId="14" borderId="1" xfId="0" applyFont="1" applyFill="1" applyBorder="1" applyAlignment="1">
      <alignment horizontal="left" wrapText="1"/>
    </xf>
    <xf numFmtId="0" fontId="7" fillId="14" borderId="1" xfId="0" applyFont="1" applyFill="1" applyBorder="1" applyAlignment="1">
      <alignment horizontal="left"/>
    </xf>
    <xf numFmtId="0" fontId="7" fillId="0" borderId="0" xfId="0" applyFont="1" applyAlignment="1">
      <alignment wrapText="1"/>
    </xf>
    <xf numFmtId="0" fontId="7" fillId="11" borderId="6" xfId="0" applyFont="1" applyFill="1" applyBorder="1"/>
    <xf numFmtId="0" fontId="8" fillId="9" borderId="1" xfId="0" applyFont="1" applyFill="1" applyBorder="1" applyAlignment="1">
      <alignment horizontal="left" vertical="center"/>
    </xf>
    <xf numFmtId="0" fontId="8" fillId="13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left" vertical="center"/>
    </xf>
    <xf numFmtId="0" fontId="7" fillId="9" borderId="1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vertical="center"/>
    </xf>
    <xf numFmtId="0" fontId="10" fillId="9" borderId="1" xfId="0" applyFont="1" applyFill="1" applyBorder="1" applyAlignment="1">
      <alignment horizontal="left" vertical="center" wrapText="1"/>
    </xf>
    <xf numFmtId="0" fontId="7" fillId="9" borderId="1" xfId="0" applyFont="1" applyFill="1" applyBorder="1" applyAlignment="1">
      <alignment horizontal="center" wrapText="1"/>
    </xf>
    <xf numFmtId="0" fontId="7" fillId="15" borderId="1" xfId="0" applyFont="1" applyFill="1" applyBorder="1" applyAlignment="1">
      <alignment horizontal="left" wrapText="1"/>
    </xf>
    <xf numFmtId="0" fontId="11" fillId="15" borderId="7" xfId="0" applyFont="1" applyFill="1" applyBorder="1" applyAlignment="1">
      <alignment horizontal="center" wrapText="1"/>
    </xf>
    <xf numFmtId="0" fontId="10" fillId="9" borderId="1" xfId="0" applyFont="1" applyFill="1" applyBorder="1" applyAlignment="1">
      <alignment horizontal="left"/>
    </xf>
    <xf numFmtId="0" fontId="11" fillId="15" borderId="8" xfId="0" applyFont="1" applyFill="1" applyBorder="1" applyAlignment="1">
      <alignment horizontal="center" wrapText="1"/>
    </xf>
    <xf numFmtId="0" fontId="2" fillId="15" borderId="1" xfId="0" applyFont="1" applyFill="1" applyBorder="1" applyAlignment="1">
      <alignment horizontal="left" wrapText="1"/>
    </xf>
    <xf numFmtId="0" fontId="7" fillId="15" borderId="1" xfId="0" applyFont="1" applyFill="1" applyBorder="1" applyAlignment="1">
      <alignment horizontal="left"/>
    </xf>
    <xf numFmtId="0" fontId="11" fillId="0" borderId="7" xfId="0" applyFont="1" applyBorder="1" applyAlignment="1">
      <alignment wrapText="1"/>
    </xf>
    <xf numFmtId="0" fontId="11" fillId="0" borderId="8" xfId="0" applyFont="1" applyBorder="1" applyAlignment="1">
      <alignment horizontal="center" wrapText="1"/>
    </xf>
    <xf numFmtId="0" fontId="11" fillId="15" borderId="8" xfId="0" applyFont="1" applyFill="1" applyBorder="1" applyAlignment="1">
      <alignment wrapText="1"/>
    </xf>
    <xf numFmtId="0" fontId="7" fillId="15" borderId="1" xfId="0" applyFont="1" applyFill="1" applyBorder="1"/>
    <xf numFmtId="0" fontId="12" fillId="0" borderId="0" xfId="0" applyFont="1" applyAlignment="1">
      <alignment wrapText="1"/>
    </xf>
    <xf numFmtId="0" fontId="7" fillId="11" borderId="2" xfId="0" applyFont="1" applyFill="1" applyBorder="1" applyAlignment="1">
      <alignment horizontal="left"/>
    </xf>
    <xf numFmtId="0" fontId="14" fillId="16" borderId="9" xfId="0" applyFont="1" applyFill="1" applyBorder="1"/>
    <xf numFmtId="0" fontId="14" fillId="16" borderId="10" xfId="0" applyFont="1" applyFill="1" applyBorder="1"/>
    <xf numFmtId="0" fontId="15" fillId="16" borderId="14" xfId="0" applyFont="1" applyFill="1" applyBorder="1" applyAlignment="1">
      <alignment horizontal="right"/>
    </xf>
    <xf numFmtId="0" fontId="14" fillId="16" borderId="17" xfId="0" applyFont="1" applyFill="1" applyBorder="1"/>
    <xf numFmtId="0" fontId="14" fillId="16" borderId="2" xfId="0" applyFont="1" applyFill="1" applyBorder="1"/>
    <xf numFmtId="0" fontId="14" fillId="16" borderId="2" xfId="0" applyFont="1" applyFill="1" applyBorder="1" applyAlignment="1">
      <alignment horizontal="center"/>
    </xf>
    <xf numFmtId="43" fontId="14" fillId="16" borderId="2" xfId="0" applyNumberFormat="1" applyFont="1" applyFill="1" applyBorder="1"/>
    <xf numFmtId="0" fontId="15" fillId="16" borderId="1" xfId="0" applyFont="1" applyFill="1" applyBorder="1" applyAlignment="1">
      <alignment horizontal="right"/>
    </xf>
    <xf numFmtId="0" fontId="15" fillId="16" borderId="22" xfId="0" applyFont="1" applyFill="1" applyBorder="1" applyAlignment="1">
      <alignment horizontal="center"/>
    </xf>
    <xf numFmtId="0" fontId="14" fillId="16" borderId="29" xfId="0" applyFont="1" applyFill="1" applyBorder="1" applyAlignment="1">
      <alignment horizontal="center"/>
    </xf>
    <xf numFmtId="0" fontId="15" fillId="10" borderId="33" xfId="0" applyFont="1" applyFill="1" applyBorder="1" applyAlignment="1">
      <alignment horizontal="center"/>
    </xf>
    <xf numFmtId="43" fontId="15" fillId="10" borderId="14" xfId="0" applyNumberFormat="1" applyFont="1" applyFill="1" applyBorder="1" applyAlignment="1">
      <alignment horizontal="center"/>
    </xf>
    <xf numFmtId="0" fontId="15" fillId="10" borderId="14" xfId="0" applyFont="1" applyFill="1" applyBorder="1" applyAlignment="1">
      <alignment horizontal="center"/>
    </xf>
    <xf numFmtId="0" fontId="15" fillId="10" borderId="36" xfId="0" applyFont="1" applyFill="1" applyBorder="1" applyAlignment="1">
      <alignment horizontal="center"/>
    </xf>
    <xf numFmtId="0" fontId="15" fillId="0" borderId="37" xfId="0" applyFont="1" applyBorder="1" applyAlignment="1">
      <alignment horizontal="center" vertical="center"/>
    </xf>
    <xf numFmtId="43" fontId="14" fillId="0" borderId="1" xfId="0" applyNumberFormat="1" applyFont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43" fontId="14" fillId="0" borderId="1" xfId="0" applyNumberFormat="1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5" fillId="11" borderId="41" xfId="0" applyFont="1" applyFill="1" applyBorder="1" applyAlignment="1">
      <alignment horizontal="right" vertical="center"/>
    </xf>
    <xf numFmtId="0" fontId="15" fillId="11" borderId="41" xfId="0" applyFont="1" applyFill="1" applyBorder="1" applyAlignment="1">
      <alignment horizontal="center" vertical="center"/>
    </xf>
    <xf numFmtId="43" fontId="15" fillId="11" borderId="28" xfId="0" applyNumberFormat="1" applyFont="1" applyFill="1" applyBorder="1"/>
    <xf numFmtId="0" fontId="14" fillId="11" borderId="29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right" vertical="center"/>
    </xf>
    <xf numFmtId="0" fontId="15" fillId="11" borderId="1" xfId="0" applyFont="1" applyFill="1" applyBorder="1" applyAlignment="1">
      <alignment horizontal="center" vertical="center"/>
    </xf>
    <xf numFmtId="0" fontId="15" fillId="11" borderId="2" xfId="0" applyFont="1" applyFill="1" applyBorder="1" applyAlignment="1">
      <alignment vertical="center"/>
    </xf>
    <xf numFmtId="43" fontId="15" fillId="11" borderId="32" xfId="0" applyNumberFormat="1" applyFont="1" applyFill="1" applyBorder="1" applyAlignment="1">
      <alignment horizontal="right"/>
    </xf>
    <xf numFmtId="0" fontId="14" fillId="17" borderId="50" xfId="0" applyFont="1" applyFill="1" applyBorder="1" applyAlignment="1">
      <alignment horizontal="center" vertical="center"/>
    </xf>
    <xf numFmtId="43" fontId="15" fillId="17" borderId="28" xfId="0" applyNumberFormat="1" applyFont="1" applyFill="1" applyBorder="1"/>
    <xf numFmtId="0" fontId="15" fillId="17" borderId="53" xfId="0" applyFont="1" applyFill="1" applyBorder="1" applyAlignment="1">
      <alignment horizontal="center"/>
    </xf>
    <xf numFmtId="43" fontId="15" fillId="14" borderId="2" xfId="0" applyNumberFormat="1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0" fontId="15" fillId="14" borderId="29" xfId="0" applyFont="1" applyFill="1" applyBorder="1" applyAlignment="1">
      <alignment horizontal="center"/>
    </xf>
    <xf numFmtId="0" fontId="15" fillId="14" borderId="37" xfId="0" applyFont="1" applyFill="1" applyBorder="1" applyAlignment="1">
      <alignment horizontal="center"/>
    </xf>
    <xf numFmtId="43" fontId="15" fillId="14" borderId="1" xfId="0" applyNumberFormat="1" applyFont="1" applyFill="1" applyBorder="1" applyAlignment="1">
      <alignment horizontal="center"/>
    </xf>
    <xf numFmtId="0" fontId="15" fillId="14" borderId="1" xfId="0" applyFont="1" applyFill="1" applyBorder="1" applyAlignment="1">
      <alignment horizontal="center"/>
    </xf>
    <xf numFmtId="0" fontId="15" fillId="14" borderId="39" xfId="0" applyFont="1" applyFill="1" applyBorder="1" applyAlignment="1">
      <alignment horizontal="center"/>
    </xf>
    <xf numFmtId="0" fontId="14" fillId="11" borderId="37" xfId="0" applyFont="1" applyFill="1" applyBorder="1" applyAlignment="1">
      <alignment horizontal="center" vertical="top"/>
    </xf>
    <xf numFmtId="43" fontId="14" fillId="11" borderId="1" xfId="0" applyNumberFormat="1" applyFont="1" applyFill="1" applyBorder="1" applyAlignment="1">
      <alignment horizontal="center"/>
    </xf>
    <xf numFmtId="0" fontId="14" fillId="11" borderId="1" xfId="0" applyFont="1" applyFill="1" applyBorder="1" applyAlignment="1">
      <alignment horizontal="center"/>
    </xf>
    <xf numFmtId="166" fontId="14" fillId="11" borderId="39" xfId="0" applyNumberFormat="1" applyFont="1" applyFill="1" applyBorder="1" applyAlignment="1">
      <alignment horizontal="center"/>
    </xf>
    <xf numFmtId="0" fontId="14" fillId="11" borderId="37" xfId="0" applyFont="1" applyFill="1" applyBorder="1" applyAlignment="1">
      <alignment horizontal="center" vertical="center"/>
    </xf>
    <xf numFmtId="0" fontId="14" fillId="11" borderId="39" xfId="0" applyFont="1" applyFill="1" applyBorder="1" applyAlignment="1">
      <alignment horizontal="center" vertical="top"/>
    </xf>
    <xf numFmtId="43" fontId="14" fillId="11" borderId="1" xfId="0" applyNumberFormat="1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/>
    </xf>
    <xf numFmtId="43" fontId="17" fillId="2" borderId="58" xfId="0" applyNumberFormat="1" applyFont="1" applyFill="1" applyBorder="1" applyAlignment="1">
      <alignment horizontal="left"/>
    </xf>
    <xf numFmtId="0" fontId="14" fillId="2" borderId="59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center"/>
    </xf>
    <xf numFmtId="0" fontId="14" fillId="15" borderId="33" xfId="0" applyFont="1" applyFill="1" applyBorder="1"/>
    <xf numFmtId="43" fontId="14" fillId="15" borderId="14" xfId="0" applyNumberFormat="1" applyFont="1" applyFill="1" applyBorder="1"/>
    <xf numFmtId="0" fontId="14" fillId="15" borderId="14" xfId="0" applyFont="1" applyFill="1" applyBorder="1"/>
    <xf numFmtId="0" fontId="14" fillId="15" borderId="36" xfId="0" applyFont="1" applyFill="1" applyBorder="1" applyAlignment="1">
      <alignment horizontal="center"/>
    </xf>
    <xf numFmtId="0" fontId="15" fillId="15" borderId="37" xfId="0" applyFont="1" applyFill="1" applyBorder="1" applyAlignment="1">
      <alignment horizontal="center"/>
    </xf>
    <xf numFmtId="43" fontId="15" fillId="15" borderId="1" xfId="0" applyNumberFormat="1" applyFont="1" applyFill="1" applyBorder="1" applyAlignment="1">
      <alignment horizontal="center"/>
    </xf>
    <xf numFmtId="0" fontId="15" fillId="15" borderId="1" xfId="0" applyFont="1" applyFill="1" applyBorder="1" applyAlignment="1">
      <alignment horizontal="center"/>
    </xf>
    <xf numFmtId="0" fontId="15" fillId="15" borderId="39" xfId="0" applyFont="1" applyFill="1" applyBorder="1" applyAlignment="1">
      <alignment horizontal="center"/>
    </xf>
    <xf numFmtId="0" fontId="14" fillId="11" borderId="39" xfId="0" applyFont="1" applyFill="1" applyBorder="1" applyAlignment="1">
      <alignment horizontal="center" vertical="center"/>
    </xf>
    <xf numFmtId="43" fontId="17" fillId="2" borderId="2" xfId="0" applyNumberFormat="1" applyFont="1" applyFill="1" applyBorder="1" applyAlignment="1">
      <alignment horizontal="center" vertical="top"/>
    </xf>
    <xf numFmtId="166" fontId="14" fillId="2" borderId="29" xfId="0" applyNumberFormat="1" applyFont="1" applyFill="1" applyBorder="1" applyAlignment="1">
      <alignment horizontal="center"/>
    </xf>
    <xf numFmtId="0" fontId="14" fillId="11" borderId="2" xfId="0" applyFont="1" applyFill="1" applyBorder="1" applyAlignment="1">
      <alignment horizontal="center" vertical="center"/>
    </xf>
    <xf numFmtId="43" fontId="14" fillId="11" borderId="2" xfId="0" applyNumberFormat="1" applyFont="1" applyFill="1" applyBorder="1" applyAlignment="1">
      <alignment vertical="center"/>
    </xf>
    <xf numFmtId="43" fontId="17" fillId="2" borderId="2" xfId="0" applyNumberFormat="1" applyFont="1" applyFill="1" applyBorder="1" applyAlignment="1">
      <alignment horizontal="left" vertical="center"/>
    </xf>
    <xf numFmtId="0" fontId="14" fillId="11" borderId="2" xfId="0" applyFont="1" applyFill="1" applyBorder="1" applyAlignment="1">
      <alignment horizontal="center"/>
    </xf>
    <xf numFmtId="0" fontId="15" fillId="11" borderId="2" xfId="0" applyFont="1" applyFill="1" applyBorder="1" applyAlignment="1">
      <alignment horizontal="right"/>
    </xf>
    <xf numFmtId="43" fontId="17" fillId="11" borderId="2" xfId="0" applyNumberFormat="1" applyFont="1" applyFill="1" applyBorder="1" applyAlignment="1">
      <alignment horizontal="left" vertical="center"/>
    </xf>
    <xf numFmtId="0" fontId="15" fillId="11" borderId="2" xfId="0" applyFont="1" applyFill="1" applyBorder="1"/>
    <xf numFmtId="0" fontId="15" fillId="11" borderId="2" xfId="0" applyFont="1" applyFill="1" applyBorder="1" applyAlignment="1">
      <alignment horizontal="center"/>
    </xf>
    <xf numFmtId="0" fontId="15" fillId="11" borderId="2" xfId="0" applyFont="1" applyFill="1" applyBorder="1" applyAlignment="1">
      <alignment horizontal="center" vertical="center"/>
    </xf>
    <xf numFmtId="43" fontId="14" fillId="11" borderId="2" xfId="0" applyNumberFormat="1" applyFont="1" applyFill="1" applyBorder="1"/>
    <xf numFmtId="43" fontId="14" fillId="11" borderId="2" xfId="0" applyNumberFormat="1" applyFont="1" applyFill="1" applyBorder="1" applyAlignment="1">
      <alignment horizontal="center"/>
    </xf>
    <xf numFmtId="0" fontId="14" fillId="0" borderId="0" xfId="0" applyFont="1"/>
    <xf numFmtId="0" fontId="15" fillId="16" borderId="22" xfId="0" applyFont="1" applyFill="1" applyBorder="1" applyAlignment="1">
      <alignment vertical="center"/>
    </xf>
    <xf numFmtId="0" fontId="15" fillId="16" borderId="2" xfId="0" applyFont="1" applyFill="1" applyBorder="1" applyAlignment="1">
      <alignment horizontal="right"/>
    </xf>
    <xf numFmtId="43" fontId="15" fillId="16" borderId="2" xfId="0" applyNumberFormat="1" applyFont="1" applyFill="1" applyBorder="1" applyAlignment="1">
      <alignment horizontal="center"/>
    </xf>
    <xf numFmtId="0" fontId="15" fillId="16" borderId="2" xfId="0" applyFont="1" applyFill="1" applyBorder="1" applyAlignment="1">
      <alignment horizontal="left"/>
    </xf>
    <xf numFmtId="0" fontId="15" fillId="16" borderId="28" xfId="0" applyFont="1" applyFill="1" applyBorder="1" applyAlignment="1">
      <alignment horizontal="center"/>
    </xf>
    <xf numFmtId="0" fontId="15" fillId="16" borderId="29" xfId="0" applyFont="1" applyFill="1" applyBorder="1"/>
    <xf numFmtId="0" fontId="15" fillId="16" borderId="17" xfId="0" applyFont="1" applyFill="1" applyBorder="1" applyAlignment="1">
      <alignment horizontal="right"/>
    </xf>
    <xf numFmtId="0" fontId="15" fillId="16" borderId="2" xfId="0" applyFont="1" applyFill="1" applyBorder="1" applyAlignment="1">
      <alignment horizontal="center"/>
    </xf>
    <xf numFmtId="0" fontId="15" fillId="16" borderId="17" xfId="0" applyFont="1" applyFill="1" applyBorder="1" applyAlignment="1">
      <alignment horizontal="left"/>
    </xf>
    <xf numFmtId="0" fontId="15" fillId="16" borderId="17" xfId="0" applyFont="1" applyFill="1" applyBorder="1" applyAlignment="1">
      <alignment horizontal="left" vertical="top"/>
    </xf>
    <xf numFmtId="0" fontId="15" fillId="16" borderId="2" xfId="0" applyFont="1" applyFill="1" applyBorder="1" applyAlignment="1">
      <alignment horizontal="right" vertical="center"/>
    </xf>
    <xf numFmtId="43" fontId="15" fillId="16" borderId="32" xfId="0" applyNumberFormat="1" applyFont="1" applyFill="1" applyBorder="1" applyAlignment="1">
      <alignment vertical="center"/>
    </xf>
    <xf numFmtId="0" fontId="14" fillId="16" borderId="32" xfId="0" applyFont="1" applyFill="1" applyBorder="1" applyAlignment="1">
      <alignment vertical="center"/>
    </xf>
    <xf numFmtId="43" fontId="15" fillId="16" borderId="2" xfId="0" applyNumberFormat="1" applyFont="1" applyFill="1" applyBorder="1" applyAlignment="1">
      <alignment vertical="center"/>
    </xf>
    <xf numFmtId="0" fontId="15" fillId="11" borderId="49" xfId="0" applyFont="1" applyFill="1" applyBorder="1" applyAlignment="1">
      <alignment horizontal="center"/>
    </xf>
    <xf numFmtId="0" fontId="16" fillId="11" borderId="2" xfId="0" applyFont="1" applyFill="1" applyBorder="1"/>
    <xf numFmtId="43" fontId="17" fillId="3" borderId="2" xfId="0" applyNumberFormat="1" applyFont="1" applyFill="1" applyBorder="1"/>
    <xf numFmtId="0" fontId="19" fillId="11" borderId="2" xfId="0" applyFont="1" applyFill="1" applyBorder="1" applyAlignment="1">
      <alignment horizontal="left"/>
    </xf>
    <xf numFmtId="0" fontId="16" fillId="11" borderId="2" xfId="0" applyFont="1" applyFill="1" applyBorder="1" applyAlignment="1">
      <alignment horizontal="left"/>
    </xf>
    <xf numFmtId="43" fontId="15" fillId="3" borderId="61" xfId="0" applyNumberFormat="1" applyFont="1" applyFill="1" applyBorder="1"/>
    <xf numFmtId="43" fontId="15" fillId="11" borderId="2" xfId="0" applyNumberFormat="1" applyFont="1" applyFill="1" applyBorder="1" applyAlignment="1">
      <alignment horizontal="right"/>
    </xf>
    <xf numFmtId="0" fontId="17" fillId="3" borderId="2" xfId="0" applyFont="1" applyFill="1" applyBorder="1"/>
    <xf numFmtId="0" fontId="14" fillId="11" borderId="2" xfId="0" applyFont="1" applyFill="1" applyBorder="1"/>
    <xf numFmtId="0" fontId="15" fillId="18" borderId="37" xfId="0" applyFont="1" applyFill="1" applyBorder="1" applyAlignment="1">
      <alignment horizontal="center"/>
    </xf>
    <xf numFmtId="0" fontId="19" fillId="11" borderId="11" xfId="0" applyFont="1" applyFill="1" applyBorder="1" applyAlignment="1">
      <alignment horizontal="left"/>
    </xf>
    <xf numFmtId="0" fontId="18" fillId="0" borderId="12" xfId="0" applyFont="1" applyBorder="1"/>
    <xf numFmtId="0" fontId="18" fillId="0" borderId="60" xfId="0" applyFont="1" applyBorder="1"/>
    <xf numFmtId="0" fontId="15" fillId="2" borderId="55" xfId="0" applyFont="1" applyFill="1" applyBorder="1" applyAlignment="1">
      <alignment horizontal="center"/>
    </xf>
    <xf numFmtId="0" fontId="18" fillId="0" borderId="56" xfId="0" applyFont="1" applyBorder="1"/>
    <xf numFmtId="0" fontId="18" fillId="0" borderId="57" xfId="0" applyFont="1" applyBorder="1"/>
    <xf numFmtId="0" fontId="15" fillId="15" borderId="15" xfId="0" applyFont="1" applyFill="1" applyBorder="1" applyAlignment="1">
      <alignment horizontal="left"/>
    </xf>
    <xf numFmtId="0" fontId="18" fillId="0" borderId="34" xfId="0" applyFont="1" applyBorder="1"/>
    <xf numFmtId="0" fontId="18" fillId="0" borderId="35" xfId="0" applyFont="1" applyBorder="1"/>
    <xf numFmtId="0" fontId="15" fillId="15" borderId="18" xfId="0" applyFont="1" applyFill="1" applyBorder="1" applyAlignment="1">
      <alignment horizontal="center"/>
    </xf>
    <xf numFmtId="0" fontId="18" fillId="0" borderId="27" xfId="0" applyFont="1" applyBorder="1"/>
    <xf numFmtId="0" fontId="18" fillId="0" borderId="38" xfId="0" applyFont="1" applyBorder="1"/>
    <xf numFmtId="0" fontId="14" fillId="11" borderId="18" xfId="0" applyFont="1" applyFill="1" applyBorder="1" applyAlignment="1">
      <alignment horizontal="left"/>
    </xf>
    <xf numFmtId="0" fontId="14" fillId="11" borderId="46" xfId="0" applyFont="1" applyFill="1" applyBorder="1" applyAlignment="1">
      <alignment horizontal="center"/>
    </xf>
    <xf numFmtId="0" fontId="18" fillId="0" borderId="47" xfId="0" applyFont="1" applyBorder="1"/>
    <xf numFmtId="0" fontId="18" fillId="0" borderId="21" xfId="0" applyFont="1" applyBorder="1"/>
    <xf numFmtId="0" fontId="15" fillId="11" borderId="46" xfId="0" applyFont="1" applyFill="1" applyBorder="1" applyAlignment="1">
      <alignment horizontal="center"/>
    </xf>
    <xf numFmtId="0" fontId="16" fillId="11" borderId="18" xfId="0" applyFont="1" applyFill="1" applyBorder="1" applyAlignment="1">
      <alignment horizontal="left"/>
    </xf>
    <xf numFmtId="0" fontId="18" fillId="0" borderId="16" xfId="0" applyFont="1" applyBorder="1"/>
    <xf numFmtId="0" fontId="15" fillId="2" borderId="11" xfId="0" applyFont="1" applyFill="1" applyBorder="1" applyAlignment="1">
      <alignment horizontal="right"/>
    </xf>
    <xf numFmtId="0" fontId="19" fillId="11" borderId="46" xfId="0" applyFont="1" applyFill="1" applyBorder="1" applyAlignment="1">
      <alignment horizontal="left"/>
    </xf>
    <xf numFmtId="43" fontId="15" fillId="11" borderId="46" xfId="0" applyNumberFormat="1" applyFont="1" applyFill="1" applyBorder="1" applyAlignment="1">
      <alignment horizontal="center"/>
    </xf>
    <xf numFmtId="0" fontId="15" fillId="14" borderId="54" xfId="0" applyFont="1" applyFill="1" applyBorder="1" applyAlignment="1">
      <alignment horizontal="left"/>
    </xf>
    <xf numFmtId="0" fontId="18" fillId="0" borderId="24" xfId="0" applyFont="1" applyBorder="1"/>
    <xf numFmtId="0" fontId="18" fillId="0" borderId="25" xfId="0" applyFont="1" applyBorder="1"/>
    <xf numFmtId="0" fontId="15" fillId="14" borderId="18" xfId="0" applyFont="1" applyFill="1" applyBorder="1" applyAlignment="1">
      <alignment horizontal="center"/>
    </xf>
    <xf numFmtId="0" fontId="15" fillId="10" borderId="15" xfId="0" applyFont="1" applyFill="1" applyBorder="1" applyAlignment="1">
      <alignment horizontal="center"/>
    </xf>
    <xf numFmtId="0" fontId="15" fillId="0" borderId="18" xfId="0" applyFont="1" applyBorder="1" applyAlignment="1">
      <alignment horizontal="left" vertical="center"/>
    </xf>
    <xf numFmtId="0" fontId="15" fillId="16" borderId="26" xfId="0" applyFont="1" applyFill="1" applyBorder="1" applyAlignment="1">
      <alignment horizontal="center" vertical="center"/>
    </xf>
    <xf numFmtId="0" fontId="18" fillId="0" borderId="19" xfId="0" applyFont="1" applyBorder="1"/>
    <xf numFmtId="43" fontId="16" fillId="16" borderId="26" xfId="0" applyNumberFormat="1" applyFont="1" applyFill="1" applyBorder="1" applyAlignment="1">
      <alignment horizontal="center" vertical="center"/>
    </xf>
    <xf numFmtId="0" fontId="15" fillId="16" borderId="11" xfId="0" applyFont="1" applyFill="1" applyBorder="1" applyAlignment="1">
      <alignment horizontal="center" vertical="center"/>
    </xf>
    <xf numFmtId="0" fontId="18" fillId="0" borderId="13" xfId="0" applyFont="1" applyBorder="1"/>
    <xf numFmtId="0" fontId="15" fillId="16" borderId="15" xfId="0" applyFont="1" applyFill="1" applyBorder="1" applyAlignment="1">
      <alignment horizontal="center" vertical="center"/>
    </xf>
    <xf numFmtId="165" fontId="15" fillId="16" borderId="18" xfId="0" applyNumberFormat="1" applyFont="1" applyFill="1" applyBorder="1" applyAlignment="1">
      <alignment horizontal="center"/>
    </xf>
    <xf numFmtId="0" fontId="15" fillId="16" borderId="20" xfId="0" applyFont="1" applyFill="1" applyBorder="1" applyAlignment="1">
      <alignment horizontal="right"/>
    </xf>
    <xf numFmtId="0" fontId="13" fillId="16" borderId="23" xfId="1" applyFill="1" applyBorder="1" applyAlignment="1">
      <alignment horizontal="left"/>
    </xf>
    <xf numFmtId="0" fontId="15" fillId="16" borderId="23" xfId="0" applyFont="1" applyFill="1" applyBorder="1" applyAlignment="1">
      <alignment horizontal="left" vertical="center" wrapText="1"/>
    </xf>
    <xf numFmtId="0" fontId="15" fillId="16" borderId="23" xfId="0" applyFont="1" applyFill="1" applyBorder="1" applyAlignment="1">
      <alignment horizontal="center"/>
    </xf>
    <xf numFmtId="0" fontId="18" fillId="0" borderId="30" xfId="0" applyFont="1" applyBorder="1"/>
    <xf numFmtId="0" fontId="15" fillId="16" borderId="26" xfId="0" applyFont="1" applyFill="1" applyBorder="1" applyAlignment="1">
      <alignment horizontal="center"/>
    </xf>
    <xf numFmtId="0" fontId="18" fillId="0" borderId="31" xfId="0" applyFont="1" applyBorder="1"/>
    <xf numFmtId="0" fontId="15" fillId="11" borderId="40" xfId="0" applyFont="1" applyFill="1" applyBorder="1" applyAlignment="1">
      <alignment horizontal="center" vertical="center"/>
    </xf>
    <xf numFmtId="0" fontId="18" fillId="0" borderId="45" xfId="0" applyFont="1" applyBorder="1"/>
    <xf numFmtId="0" fontId="18" fillId="0" borderId="48" xfId="0" applyFont="1" applyBorder="1"/>
    <xf numFmtId="0" fontId="15" fillId="11" borderId="18" xfId="0" applyFont="1" applyFill="1" applyBorder="1" applyAlignment="1">
      <alignment horizontal="center" vertical="center"/>
    </xf>
    <xf numFmtId="0" fontId="15" fillId="11" borderId="42" xfId="0" applyFont="1" applyFill="1" applyBorder="1" applyAlignment="1">
      <alignment horizontal="right" vertical="center"/>
    </xf>
    <xf numFmtId="0" fontId="18" fillId="0" borderId="43" xfId="0" applyFont="1" applyBorder="1"/>
    <xf numFmtId="0" fontId="18" fillId="0" borderId="44" xfId="0" applyFont="1" applyBorder="1"/>
    <xf numFmtId="0" fontId="15" fillId="11" borderId="46" xfId="0" applyFont="1" applyFill="1" applyBorder="1" applyAlignment="1">
      <alignment horizontal="right" vertical="center"/>
    </xf>
    <xf numFmtId="0" fontId="15" fillId="17" borderId="51" xfId="0" applyFont="1" applyFill="1" applyBorder="1" applyAlignment="1">
      <alignment horizontal="left" vertical="center"/>
    </xf>
    <xf numFmtId="0" fontId="18" fillId="0" borderId="52" xfId="0" applyFont="1" applyBorder="1"/>
    <xf numFmtId="0" fontId="15" fillId="17" borderId="18" xfId="0" applyFont="1" applyFill="1" applyBorder="1" applyAlignment="1">
      <alignment horizontal="right"/>
    </xf>
    <xf numFmtId="43" fontId="15" fillId="17" borderId="18" xfId="0" applyNumberFormat="1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84364</xdr:colOff>
      <xdr:row>58</xdr:row>
      <xdr:rowOff>4082</xdr:rowOff>
    </xdr:from>
    <xdr:ext cx="257175" cy="2095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1993335" y="19968482"/>
          <a:ext cx="257175" cy="209550"/>
        </a:xfrm>
        <a:prstGeom prst="ellipse">
          <a:avLst/>
        </a:prstGeom>
        <a:noFill/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898072</xdr:colOff>
      <xdr:row>57</xdr:row>
      <xdr:rowOff>242207</xdr:rowOff>
    </xdr:from>
    <xdr:ext cx="266700" cy="2000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2807043" y="19956236"/>
          <a:ext cx="266700" cy="200025"/>
        </a:xfrm>
        <a:prstGeom prst="ellipse">
          <a:avLst/>
        </a:prstGeom>
        <a:noFill/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342900</xdr:colOff>
      <xdr:row>0</xdr:row>
      <xdr:rowOff>9525</xdr:rowOff>
    </xdr:from>
    <xdr:ext cx="1447800" cy="523875"/>
    <xdr:pic>
      <xdr:nvPicPr>
        <xdr:cNvPr id="4" name="image2.png" descr="https://www.jobbkk.com/upload/employer/0B/42B/00A42B/images/42027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1323975</xdr:colOff>
      <xdr:row>0</xdr:row>
      <xdr:rowOff>0</xdr:rowOff>
    </xdr:from>
    <xdr:ext cx="1285875" cy="457200"/>
    <xdr:pic>
      <xdr:nvPicPr>
        <xdr:cNvPr id="5" name="image1.png" descr="C:\Users\Admin\Desktop\sun\CConnect-Logo_300_170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800975" cy="57531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4" Type="http://schemas.openxmlformats.org/officeDocument/2006/relationships/hyperlink" Target="http://www.thaiinternetwork.com/nasshop/10707-planet-gs-4210-16t2s-16-port-layer-2-managed-gigabit-ethernet-switch-w-2-sfp-interfaces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NLNQDAwPfdoQuTM26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opLeftCell="A14" workbookViewId="0"/>
  </sheetViews>
  <sheetFormatPr defaultColWidth="14.44140625" defaultRowHeight="15" customHeight="1" x14ac:dyDescent="0.3"/>
  <cols>
    <col min="1" max="1" width="12" customWidth="1"/>
    <col min="2" max="2" width="82.44140625" customWidth="1"/>
    <col min="3" max="3" width="9.33203125" customWidth="1"/>
    <col min="4" max="4" width="7.6640625" customWidth="1"/>
    <col min="5" max="5" width="92.6640625" customWidth="1"/>
    <col min="6" max="7" width="18" customWidth="1"/>
    <col min="8" max="8" width="12" customWidth="1"/>
    <col min="9" max="9" width="84.44140625" customWidth="1"/>
    <col min="10" max="10" width="13" customWidth="1"/>
    <col min="11" max="11" width="11.6640625" customWidth="1"/>
    <col min="12" max="12" width="9.33203125" customWidth="1"/>
    <col min="13" max="13" width="34.33203125" customWidth="1"/>
    <col min="14" max="14" width="41.6640625" customWidth="1"/>
    <col min="15" max="26" width="9.33203125" customWidth="1"/>
  </cols>
  <sheetData>
    <row r="1" spans="1:26" ht="30" customHeight="1" x14ac:dyDescent="0.3">
      <c r="A1" s="1"/>
      <c r="B1" s="2" t="s">
        <v>0</v>
      </c>
      <c r="C1" s="2" t="s">
        <v>1</v>
      </c>
      <c r="D1" s="1"/>
      <c r="E1" s="2" t="s">
        <v>0</v>
      </c>
      <c r="F1" s="3" t="s">
        <v>2</v>
      </c>
      <c r="G1" s="4" t="s">
        <v>1</v>
      </c>
      <c r="H1" s="1"/>
      <c r="I1" s="1"/>
      <c r="J1" s="1"/>
      <c r="K1" s="1"/>
      <c r="L1" s="1"/>
      <c r="M1" s="5" t="s">
        <v>3</v>
      </c>
      <c r="N1" s="6" t="s">
        <v>4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6" x14ac:dyDescent="0.3">
      <c r="A2" s="1"/>
      <c r="B2" s="7" t="s">
        <v>5</v>
      </c>
      <c r="C2" s="8" t="s">
        <v>6</v>
      </c>
      <c r="D2" s="1"/>
      <c r="E2" s="7" t="s">
        <v>5</v>
      </c>
      <c r="F2" s="9">
        <v>1990</v>
      </c>
      <c r="G2" s="8" t="s">
        <v>6</v>
      </c>
      <c r="H2" s="1"/>
      <c r="I2" s="1" t="s">
        <v>7</v>
      </c>
      <c r="J2" s="1" t="s">
        <v>8</v>
      </c>
      <c r="K2" s="1">
        <v>2566</v>
      </c>
      <c r="L2" s="1"/>
      <c r="M2" s="5" t="s">
        <v>9</v>
      </c>
      <c r="N2" s="6" t="s">
        <v>4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6" x14ac:dyDescent="0.3">
      <c r="A3" s="1" t="s">
        <v>10</v>
      </c>
      <c r="B3" s="7" t="s">
        <v>11</v>
      </c>
      <c r="C3" s="8" t="s">
        <v>6</v>
      </c>
      <c r="D3" s="1"/>
      <c r="E3" s="7" t="s">
        <v>11</v>
      </c>
      <c r="F3" s="9">
        <v>2500</v>
      </c>
      <c r="G3" s="8" t="s">
        <v>6</v>
      </c>
      <c r="H3" s="1"/>
      <c r="I3" s="1" t="s">
        <v>12</v>
      </c>
      <c r="J3" s="1" t="s">
        <v>12</v>
      </c>
      <c r="K3" s="1">
        <v>2567</v>
      </c>
      <c r="L3" s="1"/>
      <c r="M3" s="5" t="s">
        <v>13</v>
      </c>
      <c r="N3" s="6" t="s">
        <v>4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6" x14ac:dyDescent="0.3">
      <c r="A4" s="10">
        <v>243257</v>
      </c>
      <c r="B4" s="11" t="s">
        <v>14</v>
      </c>
      <c r="C4" s="12" t="s">
        <v>6</v>
      </c>
      <c r="D4" s="1"/>
      <c r="E4" s="11" t="s">
        <v>14</v>
      </c>
      <c r="F4" s="13">
        <v>2000</v>
      </c>
      <c r="G4" s="12" t="s">
        <v>6</v>
      </c>
      <c r="H4" s="1"/>
      <c r="I4" s="1" t="s">
        <v>15</v>
      </c>
      <c r="J4" s="1" t="s">
        <v>15</v>
      </c>
      <c r="K4" s="1">
        <v>2568</v>
      </c>
      <c r="L4" s="1"/>
      <c r="M4" s="5" t="s">
        <v>16</v>
      </c>
      <c r="N4" s="6" t="s">
        <v>17</v>
      </c>
      <c r="O4" s="1">
        <v>299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6" x14ac:dyDescent="0.3">
      <c r="A5" s="14">
        <v>243171</v>
      </c>
      <c r="B5" s="7" t="s">
        <v>18</v>
      </c>
      <c r="C5" s="8" t="s">
        <v>6</v>
      </c>
      <c r="D5" s="1"/>
      <c r="E5" s="7" t="s">
        <v>18</v>
      </c>
      <c r="F5" s="9">
        <v>2200</v>
      </c>
      <c r="G5" s="8" t="s">
        <v>6</v>
      </c>
      <c r="H5" s="1"/>
      <c r="I5" s="1" t="s">
        <v>19</v>
      </c>
      <c r="J5" s="1" t="s">
        <v>19</v>
      </c>
      <c r="K5" s="1">
        <v>2569</v>
      </c>
      <c r="L5" s="1"/>
      <c r="M5" s="5" t="s">
        <v>20</v>
      </c>
      <c r="N5" s="15" t="s">
        <v>21</v>
      </c>
      <c r="O5" s="1">
        <v>399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6" x14ac:dyDescent="0.3">
      <c r="A6" s="1"/>
      <c r="B6" s="16" t="s">
        <v>22</v>
      </c>
      <c r="C6" s="8" t="s">
        <v>6</v>
      </c>
      <c r="D6" s="1"/>
      <c r="E6" s="16" t="s">
        <v>22</v>
      </c>
      <c r="F6" s="9">
        <v>1177</v>
      </c>
      <c r="G6" s="8" t="s">
        <v>6</v>
      </c>
      <c r="H6" s="1"/>
      <c r="I6" s="1" t="s">
        <v>23</v>
      </c>
      <c r="J6" s="1" t="s">
        <v>23</v>
      </c>
      <c r="K6" s="1">
        <v>2570</v>
      </c>
      <c r="L6" s="1"/>
      <c r="M6" s="5" t="s">
        <v>24</v>
      </c>
      <c r="N6" s="6" t="s">
        <v>25</v>
      </c>
      <c r="O6" s="1">
        <v>499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6" x14ac:dyDescent="0.3">
      <c r="A7" s="1" t="s">
        <v>26</v>
      </c>
      <c r="B7" s="16" t="s">
        <v>27</v>
      </c>
      <c r="C7" s="8" t="s">
        <v>6</v>
      </c>
      <c r="D7" s="1"/>
      <c r="E7" s="16" t="s">
        <v>27</v>
      </c>
      <c r="F7" s="9">
        <v>1712</v>
      </c>
      <c r="G7" s="8" t="s">
        <v>6</v>
      </c>
      <c r="H7" s="1"/>
      <c r="I7" s="1" t="s">
        <v>28</v>
      </c>
      <c r="J7" s="1" t="s">
        <v>28</v>
      </c>
      <c r="K7" s="1"/>
      <c r="L7" s="1"/>
      <c r="M7" s="5" t="s">
        <v>29</v>
      </c>
      <c r="N7" s="6" t="s">
        <v>4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6" x14ac:dyDescent="0.3">
      <c r="A8" s="1" t="s">
        <v>30</v>
      </c>
      <c r="B8" s="16" t="s">
        <v>31</v>
      </c>
      <c r="C8" s="8" t="s">
        <v>6</v>
      </c>
      <c r="D8" s="1"/>
      <c r="E8" s="16" t="s">
        <v>31</v>
      </c>
      <c r="F8" s="9">
        <v>2650</v>
      </c>
      <c r="G8" s="8" t="s">
        <v>6</v>
      </c>
      <c r="H8" s="1"/>
      <c r="I8" s="1" t="s">
        <v>32</v>
      </c>
      <c r="J8" s="1" t="s">
        <v>32</v>
      </c>
      <c r="K8" s="1"/>
      <c r="L8" s="1"/>
      <c r="M8" s="5" t="s">
        <v>33</v>
      </c>
      <c r="N8" s="15" t="s">
        <v>21</v>
      </c>
      <c r="O8" s="1">
        <v>399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6" x14ac:dyDescent="0.3">
      <c r="A9" s="1" t="s">
        <v>30</v>
      </c>
      <c r="B9" s="16" t="s">
        <v>34</v>
      </c>
      <c r="C9" s="8" t="s">
        <v>6</v>
      </c>
      <c r="D9" s="1"/>
      <c r="E9" s="16" t="s">
        <v>34</v>
      </c>
      <c r="F9" s="9">
        <v>3990</v>
      </c>
      <c r="G9" s="8" t="s">
        <v>6</v>
      </c>
      <c r="H9" s="1"/>
      <c r="I9" s="1" t="s">
        <v>35</v>
      </c>
      <c r="J9" s="1" t="s">
        <v>35</v>
      </c>
      <c r="K9" s="1"/>
      <c r="L9" s="1"/>
      <c r="M9" s="5" t="s">
        <v>36</v>
      </c>
      <c r="N9" s="15" t="s">
        <v>21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6" x14ac:dyDescent="0.3">
      <c r="A10" s="1" t="s">
        <v>30</v>
      </c>
      <c r="B10" s="16" t="s">
        <v>37</v>
      </c>
      <c r="C10" s="8" t="s">
        <v>6</v>
      </c>
      <c r="D10" s="1"/>
      <c r="E10" s="16" t="s">
        <v>37</v>
      </c>
      <c r="F10" s="9">
        <v>10000</v>
      </c>
      <c r="G10" s="8" t="s">
        <v>6</v>
      </c>
      <c r="H10" s="1"/>
      <c r="I10" s="1" t="s">
        <v>38</v>
      </c>
      <c r="J10" s="1" t="s">
        <v>38</v>
      </c>
      <c r="K10" s="1"/>
      <c r="L10" s="1"/>
      <c r="M10" s="17" t="s">
        <v>39</v>
      </c>
      <c r="N10" s="6" t="s">
        <v>4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6" x14ac:dyDescent="0.3">
      <c r="A11" s="1" t="s">
        <v>30</v>
      </c>
      <c r="B11" s="16" t="s">
        <v>40</v>
      </c>
      <c r="C11" s="8" t="s">
        <v>6</v>
      </c>
      <c r="D11" s="1"/>
      <c r="E11" s="16" t="s">
        <v>40</v>
      </c>
      <c r="F11" s="9">
        <v>2800</v>
      </c>
      <c r="G11" s="8" t="s">
        <v>6</v>
      </c>
      <c r="H11" s="1"/>
      <c r="I11" s="1" t="s">
        <v>41</v>
      </c>
      <c r="J11" s="1" t="s">
        <v>41</v>
      </c>
      <c r="K11" s="1"/>
      <c r="L11" s="1"/>
      <c r="M11" s="17" t="s">
        <v>42</v>
      </c>
      <c r="N11" s="6" t="s">
        <v>4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6" x14ac:dyDescent="0.3">
      <c r="A12" s="1"/>
      <c r="B12" s="16" t="s">
        <v>43</v>
      </c>
      <c r="C12" s="8" t="s">
        <v>6</v>
      </c>
      <c r="D12" s="1"/>
      <c r="E12" s="16" t="s">
        <v>43</v>
      </c>
      <c r="F12" s="9">
        <v>1926</v>
      </c>
      <c r="G12" s="8" t="s">
        <v>6</v>
      </c>
      <c r="H12" s="1"/>
      <c r="I12" s="1" t="s">
        <v>44</v>
      </c>
      <c r="J12" s="1" t="s">
        <v>44</v>
      </c>
      <c r="K12" s="1"/>
      <c r="L12" s="1"/>
      <c r="M12" s="17" t="s">
        <v>45</v>
      </c>
      <c r="N12" s="6" t="s">
        <v>4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6" x14ac:dyDescent="0.3">
      <c r="A13" s="1"/>
      <c r="B13" s="16" t="s">
        <v>46</v>
      </c>
      <c r="C13" s="8" t="s">
        <v>6</v>
      </c>
      <c r="D13" s="1"/>
      <c r="E13" s="16" t="s">
        <v>46</v>
      </c>
      <c r="F13" s="9">
        <v>2568</v>
      </c>
      <c r="G13" s="8" t="s">
        <v>6</v>
      </c>
      <c r="H13" s="1"/>
      <c r="I13" s="1" t="s">
        <v>47</v>
      </c>
      <c r="J13" s="1" t="s">
        <v>47</v>
      </c>
      <c r="K13" s="1"/>
      <c r="L13" s="1"/>
      <c r="M13" s="17" t="s">
        <v>48</v>
      </c>
      <c r="N13" s="6" t="s">
        <v>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6" x14ac:dyDescent="0.3">
      <c r="A14" s="1"/>
      <c r="B14" s="7" t="s">
        <v>49</v>
      </c>
      <c r="C14" s="8" t="s">
        <v>6</v>
      </c>
      <c r="D14" s="1"/>
      <c r="E14" s="7" t="s">
        <v>49</v>
      </c>
      <c r="F14" s="9">
        <v>1050</v>
      </c>
      <c r="G14" s="8" t="s">
        <v>6</v>
      </c>
      <c r="H14" s="1"/>
      <c r="I14" s="1" t="s">
        <v>50</v>
      </c>
      <c r="J14" s="1" t="s">
        <v>50</v>
      </c>
      <c r="K14" s="1"/>
      <c r="L14" s="1"/>
      <c r="M14" s="17" t="s">
        <v>51</v>
      </c>
      <c r="N14" s="15" t="s">
        <v>52</v>
      </c>
      <c r="O14" s="1">
        <v>499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6" x14ac:dyDescent="0.3">
      <c r="A15" s="1"/>
      <c r="B15" s="7" t="s">
        <v>53</v>
      </c>
      <c r="C15" s="8" t="s">
        <v>6</v>
      </c>
      <c r="D15" s="1"/>
      <c r="E15" s="7" t="s">
        <v>53</v>
      </c>
      <c r="F15" s="9">
        <v>2600</v>
      </c>
      <c r="G15" s="8" t="s">
        <v>6</v>
      </c>
      <c r="H15" s="1"/>
      <c r="I15" s="1" t="s">
        <v>54</v>
      </c>
      <c r="J15" s="1" t="s">
        <v>54</v>
      </c>
      <c r="K15" s="1"/>
      <c r="L15" s="1"/>
      <c r="M15" s="17" t="s">
        <v>55</v>
      </c>
      <c r="N15" s="6" t="s">
        <v>4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6" x14ac:dyDescent="0.3">
      <c r="A16" s="1"/>
      <c r="B16" s="16" t="s">
        <v>56</v>
      </c>
      <c r="C16" s="8" t="s">
        <v>6</v>
      </c>
      <c r="D16" s="1"/>
      <c r="E16" s="16" t="s">
        <v>56</v>
      </c>
      <c r="F16" s="9">
        <v>14552</v>
      </c>
      <c r="G16" s="8" t="s">
        <v>6</v>
      </c>
      <c r="H16" s="1"/>
      <c r="I16" s="1"/>
      <c r="J16" s="1" t="s">
        <v>57</v>
      </c>
      <c r="K16" s="1"/>
      <c r="L16" s="1"/>
      <c r="M16" s="17" t="s">
        <v>58</v>
      </c>
      <c r="N16" s="6" t="s">
        <v>4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6" x14ac:dyDescent="0.3">
      <c r="A17" s="1"/>
      <c r="B17" s="18" t="s">
        <v>59</v>
      </c>
      <c r="C17" s="8" t="s">
        <v>6</v>
      </c>
      <c r="D17" s="1"/>
      <c r="E17" s="18" t="s">
        <v>59</v>
      </c>
      <c r="F17" s="9">
        <v>18511</v>
      </c>
      <c r="G17" s="8" t="s">
        <v>6</v>
      </c>
      <c r="H17" s="1"/>
      <c r="I17" s="19" t="s">
        <v>60</v>
      </c>
      <c r="J17" s="1" t="s">
        <v>7</v>
      </c>
      <c r="K17" s="1"/>
      <c r="L17" s="1"/>
      <c r="M17" s="17" t="s">
        <v>61</v>
      </c>
      <c r="N17" s="6" t="s">
        <v>4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6" x14ac:dyDescent="0.3">
      <c r="A18" s="1"/>
      <c r="B18" s="16" t="s">
        <v>62</v>
      </c>
      <c r="C18" s="8" t="s">
        <v>6</v>
      </c>
      <c r="D18" s="1"/>
      <c r="E18" s="16" t="s">
        <v>62</v>
      </c>
      <c r="F18" s="9">
        <v>24075</v>
      </c>
      <c r="G18" s="8" t="s">
        <v>6</v>
      </c>
      <c r="H18" s="1"/>
      <c r="I18" s="19" t="s">
        <v>63</v>
      </c>
      <c r="J18" s="1"/>
      <c r="K18" s="1"/>
      <c r="L18" s="1"/>
      <c r="M18" s="17" t="s">
        <v>64</v>
      </c>
      <c r="N18" s="6" t="s">
        <v>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6" x14ac:dyDescent="0.3">
      <c r="A19" s="1"/>
      <c r="B19" s="16" t="s">
        <v>65</v>
      </c>
      <c r="C19" s="8" t="s">
        <v>6</v>
      </c>
      <c r="D19" s="1"/>
      <c r="E19" s="16" t="s">
        <v>65</v>
      </c>
      <c r="F19" s="9">
        <v>39269</v>
      </c>
      <c r="G19" s="8" t="s">
        <v>6</v>
      </c>
      <c r="H19" s="1"/>
      <c r="I19" s="19" t="s">
        <v>66</v>
      </c>
      <c r="J19" s="19"/>
      <c r="K19" s="1"/>
      <c r="L19" s="1"/>
      <c r="M19" s="17" t="s">
        <v>67</v>
      </c>
      <c r="N19" s="15" t="s">
        <v>21</v>
      </c>
      <c r="O19" s="1">
        <v>399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6" x14ac:dyDescent="0.3">
      <c r="A20" s="1" t="s">
        <v>30</v>
      </c>
      <c r="B20" s="16" t="s">
        <v>68</v>
      </c>
      <c r="C20" s="8" t="s">
        <v>6</v>
      </c>
      <c r="D20" s="1"/>
      <c r="E20" s="16" t="s">
        <v>68</v>
      </c>
      <c r="F20" s="9">
        <v>4500</v>
      </c>
      <c r="G20" s="8" t="s">
        <v>6</v>
      </c>
      <c r="H20" s="1"/>
      <c r="I20" s="1" t="s">
        <v>69</v>
      </c>
      <c r="J20" s="19"/>
      <c r="K20" s="1"/>
      <c r="L20" s="1"/>
      <c r="M20" s="17" t="s">
        <v>70</v>
      </c>
      <c r="N20" s="15" t="s">
        <v>21</v>
      </c>
      <c r="O20" s="1">
        <v>399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6" x14ac:dyDescent="0.3">
      <c r="A21" s="1" t="s">
        <v>26</v>
      </c>
      <c r="B21" s="18" t="s">
        <v>71</v>
      </c>
      <c r="C21" s="8" t="s">
        <v>6</v>
      </c>
      <c r="D21" s="1"/>
      <c r="E21" s="18" t="s">
        <v>71</v>
      </c>
      <c r="F21" s="20">
        <v>6741</v>
      </c>
      <c r="G21" s="8" t="s">
        <v>6</v>
      </c>
      <c r="H21" s="1"/>
      <c r="I21" s="1" t="s">
        <v>72</v>
      </c>
      <c r="J21" s="1"/>
      <c r="K21" s="1"/>
      <c r="L21" s="1"/>
      <c r="M21" s="17" t="s">
        <v>73</v>
      </c>
      <c r="N21" s="6" t="s">
        <v>17</v>
      </c>
      <c r="O21" s="1">
        <v>299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6" x14ac:dyDescent="0.3">
      <c r="A22" s="1" t="s">
        <v>26</v>
      </c>
      <c r="B22" s="16" t="s">
        <v>74</v>
      </c>
      <c r="C22" s="8" t="s">
        <v>6</v>
      </c>
      <c r="D22" s="1"/>
      <c r="E22" s="16" t="s">
        <v>74</v>
      </c>
      <c r="F22" s="20">
        <v>1000</v>
      </c>
      <c r="G22" s="8" t="s">
        <v>6</v>
      </c>
      <c r="H22" s="1"/>
      <c r="I22" s="1" t="s">
        <v>75</v>
      </c>
      <c r="J22" s="1"/>
      <c r="K22" s="1"/>
      <c r="L22" s="1"/>
      <c r="M22" s="17" t="s">
        <v>76</v>
      </c>
      <c r="N22" s="15" t="s">
        <v>52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6" x14ac:dyDescent="0.3">
      <c r="A23" s="1" t="s">
        <v>26</v>
      </c>
      <c r="B23" s="16" t="s">
        <v>77</v>
      </c>
      <c r="C23" s="8" t="s">
        <v>6</v>
      </c>
      <c r="D23" s="1"/>
      <c r="E23" s="16" t="s">
        <v>77</v>
      </c>
      <c r="F23" s="20">
        <v>7600</v>
      </c>
      <c r="G23" s="8" t="s">
        <v>6</v>
      </c>
      <c r="H23" s="1"/>
      <c r="I23" s="1" t="s">
        <v>78</v>
      </c>
      <c r="J23" s="1"/>
      <c r="K23" s="1"/>
      <c r="L23" s="1"/>
      <c r="M23" s="17" t="s">
        <v>79</v>
      </c>
      <c r="N23" s="6" t="s">
        <v>80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6" x14ac:dyDescent="0.3">
      <c r="A24" s="1" t="s">
        <v>26</v>
      </c>
      <c r="B24" s="16" t="s">
        <v>81</v>
      </c>
      <c r="C24" s="8" t="s">
        <v>6</v>
      </c>
      <c r="D24" s="1"/>
      <c r="E24" s="16" t="s">
        <v>81</v>
      </c>
      <c r="F24" s="20">
        <v>12000</v>
      </c>
      <c r="G24" s="8" t="s">
        <v>6</v>
      </c>
      <c r="H24" s="1"/>
      <c r="I24" s="1" t="s">
        <v>82</v>
      </c>
      <c r="J24" s="1"/>
      <c r="K24" s="1"/>
      <c r="L24" s="1"/>
      <c r="M24" s="17" t="s">
        <v>83</v>
      </c>
      <c r="N24" s="6" t="s">
        <v>4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6" x14ac:dyDescent="0.3">
      <c r="A25" s="1" t="s">
        <v>10</v>
      </c>
      <c r="B25" s="16" t="s">
        <v>84</v>
      </c>
      <c r="C25" s="8" t="s">
        <v>6</v>
      </c>
      <c r="D25" s="1"/>
      <c r="E25" s="16" t="s">
        <v>84</v>
      </c>
      <c r="F25" s="20">
        <v>9700</v>
      </c>
      <c r="G25" s="8" t="s">
        <v>6</v>
      </c>
      <c r="H25" s="1"/>
      <c r="I25" s="1" t="s">
        <v>85</v>
      </c>
      <c r="J25" s="1"/>
      <c r="K25" s="1"/>
      <c r="L25" s="1"/>
      <c r="M25" s="17" t="s">
        <v>86</v>
      </c>
      <c r="N25" s="6" t="s">
        <v>4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6" x14ac:dyDescent="0.3">
      <c r="A26" s="1" t="s">
        <v>10</v>
      </c>
      <c r="B26" s="16" t="s">
        <v>87</v>
      </c>
      <c r="C26" s="8" t="s">
        <v>6</v>
      </c>
      <c r="D26" s="1"/>
      <c r="E26" s="16" t="s">
        <v>87</v>
      </c>
      <c r="F26" s="20">
        <v>12500</v>
      </c>
      <c r="G26" s="8" t="s">
        <v>6</v>
      </c>
      <c r="H26" s="1"/>
      <c r="I26" s="1" t="s">
        <v>88</v>
      </c>
      <c r="J26" s="1"/>
      <c r="K26" s="1"/>
      <c r="L26" s="1"/>
      <c r="M26" s="1"/>
      <c r="N26" s="1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.5" customHeight="1" x14ac:dyDescent="0.3">
      <c r="A27" s="1" t="s">
        <v>10</v>
      </c>
      <c r="B27" s="16" t="s">
        <v>89</v>
      </c>
      <c r="C27" s="8" t="s">
        <v>6</v>
      </c>
      <c r="D27" s="1"/>
      <c r="E27" s="16" t="s">
        <v>89</v>
      </c>
      <c r="F27" s="20">
        <v>12500</v>
      </c>
      <c r="G27" s="8" t="s">
        <v>6</v>
      </c>
      <c r="H27" s="1"/>
      <c r="I27" s="1" t="s">
        <v>90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6" x14ac:dyDescent="0.3">
      <c r="A28" s="1"/>
      <c r="B28" s="7" t="s">
        <v>91</v>
      </c>
      <c r="C28" s="8" t="s">
        <v>6</v>
      </c>
      <c r="D28" s="1"/>
      <c r="E28" s="7" t="s">
        <v>91</v>
      </c>
      <c r="F28" s="9">
        <v>45</v>
      </c>
      <c r="G28" s="8" t="s">
        <v>6</v>
      </c>
      <c r="H28" s="1"/>
      <c r="I28" s="1" t="s">
        <v>92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6" x14ac:dyDescent="0.3">
      <c r="A29" s="1"/>
      <c r="B29" s="7" t="s">
        <v>93</v>
      </c>
      <c r="C29" s="8" t="s">
        <v>6</v>
      </c>
      <c r="D29" s="1"/>
      <c r="E29" s="7" t="s">
        <v>93</v>
      </c>
      <c r="F29" s="9">
        <v>3400</v>
      </c>
      <c r="G29" s="8" t="s">
        <v>6</v>
      </c>
      <c r="H29" s="1"/>
      <c r="I29" s="1" t="s">
        <v>94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6" x14ac:dyDescent="0.3">
      <c r="A30" s="14">
        <v>243171</v>
      </c>
      <c r="B30" s="7" t="s">
        <v>95</v>
      </c>
      <c r="C30" s="8" t="s">
        <v>6</v>
      </c>
      <c r="D30" s="1"/>
      <c r="E30" s="7" t="s">
        <v>95</v>
      </c>
      <c r="F30" s="9">
        <v>5750</v>
      </c>
      <c r="G30" s="8" t="s">
        <v>6</v>
      </c>
      <c r="H30" s="1"/>
      <c r="I30" s="1" t="s">
        <v>7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1.2" x14ac:dyDescent="0.3">
      <c r="A31" s="14"/>
      <c r="B31" s="7" t="s">
        <v>96</v>
      </c>
      <c r="C31" s="8" t="s">
        <v>6</v>
      </c>
      <c r="D31" s="1"/>
      <c r="E31" s="7" t="s">
        <v>96</v>
      </c>
      <c r="F31" s="9">
        <v>26000</v>
      </c>
      <c r="G31" s="8" t="s">
        <v>6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6" x14ac:dyDescent="0.3">
      <c r="A32" s="10">
        <v>243257</v>
      </c>
      <c r="B32" s="11" t="s">
        <v>97</v>
      </c>
      <c r="C32" s="12" t="s">
        <v>6</v>
      </c>
      <c r="D32" s="1"/>
      <c r="E32" s="11" t="s">
        <v>97</v>
      </c>
      <c r="F32" s="13">
        <v>10890</v>
      </c>
      <c r="G32" s="12" t="s">
        <v>6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6" x14ac:dyDescent="0.3">
      <c r="A33" s="10">
        <v>243410</v>
      </c>
      <c r="B33" s="11" t="s">
        <v>98</v>
      </c>
      <c r="C33" s="12" t="s">
        <v>6</v>
      </c>
      <c r="D33" s="1"/>
      <c r="E33" s="11" t="s">
        <v>98</v>
      </c>
      <c r="F33" s="13">
        <v>3000</v>
      </c>
      <c r="G33" s="12" t="s">
        <v>6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6" x14ac:dyDescent="0.3">
      <c r="A34" s="14">
        <v>243171</v>
      </c>
      <c r="B34" s="7" t="s">
        <v>99</v>
      </c>
      <c r="C34" s="8" t="s">
        <v>6</v>
      </c>
      <c r="D34" s="1"/>
      <c r="E34" s="7" t="s">
        <v>99</v>
      </c>
      <c r="F34" s="9">
        <v>4500</v>
      </c>
      <c r="G34" s="8" t="s">
        <v>6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6" x14ac:dyDescent="0.3">
      <c r="A35" s="14"/>
      <c r="B35" s="7" t="s">
        <v>100</v>
      </c>
      <c r="C35" s="8" t="s">
        <v>6</v>
      </c>
      <c r="D35" s="1"/>
      <c r="E35" s="7" t="s">
        <v>100</v>
      </c>
      <c r="F35" s="9">
        <v>50000</v>
      </c>
      <c r="G35" s="8" t="s">
        <v>6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6" x14ac:dyDescent="0.3">
      <c r="A36" s="14"/>
      <c r="B36" s="7" t="s">
        <v>101</v>
      </c>
      <c r="C36" s="8" t="s">
        <v>6</v>
      </c>
      <c r="D36" s="1"/>
      <c r="E36" s="7" t="s">
        <v>101</v>
      </c>
      <c r="F36" s="9">
        <v>10000</v>
      </c>
      <c r="G36" s="8" t="s">
        <v>6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6" x14ac:dyDescent="0.3">
      <c r="A37" s="1"/>
      <c r="B37" s="7" t="s">
        <v>102</v>
      </c>
      <c r="C37" s="8" t="s">
        <v>6</v>
      </c>
      <c r="D37" s="1"/>
      <c r="E37" s="7" t="s">
        <v>102</v>
      </c>
      <c r="F37" s="9">
        <v>3400</v>
      </c>
      <c r="G37" s="8" t="s">
        <v>6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6" x14ac:dyDescent="0.3">
      <c r="A38" s="1"/>
      <c r="B38" s="7" t="s">
        <v>103</v>
      </c>
      <c r="C38" s="8" t="s">
        <v>6</v>
      </c>
      <c r="D38" s="1"/>
      <c r="E38" s="7" t="s">
        <v>103</v>
      </c>
      <c r="F38" s="9">
        <v>5120</v>
      </c>
      <c r="G38" s="8" t="s">
        <v>6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6" x14ac:dyDescent="0.3">
      <c r="A39" s="1"/>
      <c r="B39" s="7" t="s">
        <v>104</v>
      </c>
      <c r="C39" s="8" t="s">
        <v>6</v>
      </c>
      <c r="D39" s="1"/>
      <c r="E39" s="7" t="s">
        <v>104</v>
      </c>
      <c r="F39" s="9">
        <v>7900</v>
      </c>
      <c r="G39" s="8" t="s">
        <v>6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6" x14ac:dyDescent="0.3">
      <c r="A40" s="1"/>
      <c r="B40" s="7" t="s">
        <v>105</v>
      </c>
      <c r="C40" s="8" t="s">
        <v>106</v>
      </c>
      <c r="D40" s="1"/>
      <c r="E40" s="7" t="s">
        <v>105</v>
      </c>
      <c r="F40" s="9">
        <v>1750</v>
      </c>
      <c r="G40" s="8" t="s">
        <v>106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46.8" x14ac:dyDescent="0.3">
      <c r="A41" s="1"/>
      <c r="B41" s="7" t="s">
        <v>107</v>
      </c>
      <c r="C41" s="8" t="s">
        <v>108</v>
      </c>
      <c r="D41" s="1"/>
      <c r="E41" s="7" t="s">
        <v>107</v>
      </c>
      <c r="F41" s="9">
        <v>3785</v>
      </c>
      <c r="G41" s="8" t="s">
        <v>108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6" x14ac:dyDescent="0.3">
      <c r="A42" s="1"/>
      <c r="B42" s="7" t="s">
        <v>109</v>
      </c>
      <c r="C42" s="8" t="s">
        <v>6</v>
      </c>
      <c r="D42" s="1"/>
      <c r="E42" s="7" t="s">
        <v>109</v>
      </c>
      <c r="F42" s="9">
        <v>860</v>
      </c>
      <c r="G42" s="8" t="s">
        <v>6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6" x14ac:dyDescent="0.3">
      <c r="A43" s="1"/>
      <c r="B43" s="7" t="s">
        <v>110</v>
      </c>
      <c r="C43" s="8" t="s">
        <v>6</v>
      </c>
      <c r="D43" s="1"/>
      <c r="E43" s="7" t="s">
        <v>110</v>
      </c>
      <c r="F43" s="9">
        <v>960</v>
      </c>
      <c r="G43" s="8" t="s">
        <v>6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6" x14ac:dyDescent="0.3">
      <c r="A44" s="1"/>
      <c r="B44" s="7" t="s">
        <v>111</v>
      </c>
      <c r="C44" s="8" t="s">
        <v>6</v>
      </c>
      <c r="D44" s="1"/>
      <c r="E44" s="7" t="s">
        <v>111</v>
      </c>
      <c r="F44" s="9">
        <v>360</v>
      </c>
      <c r="G44" s="8" t="s">
        <v>6</v>
      </c>
      <c r="H44" s="1" t="s">
        <v>112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6" x14ac:dyDescent="0.3">
      <c r="A45" s="1"/>
      <c r="B45" s="7" t="s">
        <v>113</v>
      </c>
      <c r="C45" s="8" t="s">
        <v>6</v>
      </c>
      <c r="D45" s="1"/>
      <c r="E45" s="7" t="s">
        <v>113</v>
      </c>
      <c r="F45" s="9">
        <v>1890</v>
      </c>
      <c r="G45" s="8" t="s">
        <v>6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6" x14ac:dyDescent="0.3">
      <c r="A46" s="1"/>
      <c r="B46" s="7" t="s">
        <v>114</v>
      </c>
      <c r="C46" s="8" t="s">
        <v>106</v>
      </c>
      <c r="D46" s="1"/>
      <c r="E46" s="7" t="s">
        <v>114</v>
      </c>
      <c r="F46" s="9">
        <v>3300</v>
      </c>
      <c r="G46" s="8" t="s">
        <v>106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6" x14ac:dyDescent="0.3">
      <c r="A47" s="1"/>
      <c r="B47" s="7" t="s">
        <v>115</v>
      </c>
      <c r="C47" s="8" t="s">
        <v>106</v>
      </c>
      <c r="D47" s="1"/>
      <c r="E47" s="7" t="s">
        <v>115</v>
      </c>
      <c r="F47" s="9">
        <v>1800</v>
      </c>
      <c r="G47" s="8" t="s">
        <v>106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6" x14ac:dyDescent="0.3">
      <c r="A48" s="1"/>
      <c r="B48" s="7" t="s">
        <v>116</v>
      </c>
      <c r="C48" s="8" t="s">
        <v>106</v>
      </c>
      <c r="D48" s="1"/>
      <c r="E48" s="7" t="s">
        <v>116</v>
      </c>
      <c r="F48" s="9">
        <v>2630</v>
      </c>
      <c r="G48" s="8" t="s">
        <v>106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6" x14ac:dyDescent="0.3">
      <c r="A49" s="1"/>
      <c r="B49" s="7" t="s">
        <v>117</v>
      </c>
      <c r="C49" s="8" t="s">
        <v>108</v>
      </c>
      <c r="D49" s="1"/>
      <c r="E49" s="7" t="s">
        <v>117</v>
      </c>
      <c r="F49" s="9">
        <v>960</v>
      </c>
      <c r="G49" s="8" t="s">
        <v>118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6" x14ac:dyDescent="0.3">
      <c r="A50" s="1"/>
      <c r="B50" s="7" t="s">
        <v>119</v>
      </c>
      <c r="C50" s="8" t="s">
        <v>118</v>
      </c>
      <c r="D50" s="1"/>
      <c r="E50" s="7" t="s">
        <v>119</v>
      </c>
      <c r="F50" s="9">
        <v>50</v>
      </c>
      <c r="G50" s="8" t="s">
        <v>118</v>
      </c>
      <c r="H50" s="1" t="s">
        <v>120</v>
      </c>
      <c r="I50" s="21" t="s">
        <v>121</v>
      </c>
      <c r="J50" s="21"/>
      <c r="K50" s="22">
        <v>1300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6" x14ac:dyDescent="0.3">
      <c r="A51" s="1"/>
      <c r="B51" s="7" t="s">
        <v>122</v>
      </c>
      <c r="C51" s="8" t="s">
        <v>118</v>
      </c>
      <c r="D51" s="1"/>
      <c r="E51" s="7" t="s">
        <v>122</v>
      </c>
      <c r="F51" s="9">
        <v>50</v>
      </c>
      <c r="G51" s="8" t="s">
        <v>118</v>
      </c>
      <c r="H51" s="1" t="s">
        <v>123</v>
      </c>
      <c r="I51" s="21" t="s">
        <v>124</v>
      </c>
      <c r="J51" s="21"/>
      <c r="K51" s="22">
        <v>1000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6" x14ac:dyDescent="0.3">
      <c r="A52" s="1"/>
      <c r="B52" s="7" t="s">
        <v>125</v>
      </c>
      <c r="C52" s="8" t="s">
        <v>6</v>
      </c>
      <c r="D52" s="1"/>
      <c r="E52" s="7" t="s">
        <v>125</v>
      </c>
      <c r="F52" s="9">
        <v>60</v>
      </c>
      <c r="G52" s="8" t="s">
        <v>6</v>
      </c>
      <c r="H52" s="1"/>
      <c r="I52" s="21" t="s">
        <v>126</v>
      </c>
      <c r="J52" s="21"/>
      <c r="K52" s="22">
        <v>1500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6" x14ac:dyDescent="0.3">
      <c r="A53" s="1"/>
      <c r="B53" s="7" t="s">
        <v>127</v>
      </c>
      <c r="C53" s="8" t="s">
        <v>128</v>
      </c>
      <c r="D53" s="1"/>
      <c r="E53" s="7" t="s">
        <v>127</v>
      </c>
      <c r="F53" s="9">
        <v>1200</v>
      </c>
      <c r="G53" s="8" t="s">
        <v>128</v>
      </c>
      <c r="H53" s="1"/>
      <c r="I53" s="21" t="s">
        <v>129</v>
      </c>
      <c r="J53" s="21"/>
      <c r="K53" s="22">
        <v>2000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6" x14ac:dyDescent="0.3">
      <c r="A54" s="1"/>
      <c r="B54" s="7" t="s">
        <v>130</v>
      </c>
      <c r="C54" s="8" t="s">
        <v>128</v>
      </c>
      <c r="D54" s="1"/>
      <c r="E54" s="7" t="s">
        <v>130</v>
      </c>
      <c r="F54" s="9">
        <v>8500</v>
      </c>
      <c r="G54" s="8" t="s">
        <v>128</v>
      </c>
      <c r="H54" s="1"/>
      <c r="I54" s="16" t="s">
        <v>131</v>
      </c>
      <c r="J54" s="16"/>
      <c r="K54" s="9">
        <v>150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6" x14ac:dyDescent="0.3">
      <c r="A55" s="1"/>
      <c r="B55" s="7" t="s">
        <v>132</v>
      </c>
      <c r="C55" s="8" t="s">
        <v>6</v>
      </c>
      <c r="D55" s="1"/>
      <c r="E55" s="7" t="s">
        <v>132</v>
      </c>
      <c r="F55" s="9">
        <v>1050</v>
      </c>
      <c r="G55" s="8" t="s">
        <v>6</v>
      </c>
      <c r="H55" s="1"/>
      <c r="I55" s="16" t="s">
        <v>133</v>
      </c>
      <c r="J55" s="16"/>
      <c r="K55" s="9">
        <v>500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6" x14ac:dyDescent="0.3">
      <c r="A56" s="1"/>
      <c r="B56" s="23" t="s">
        <v>134</v>
      </c>
      <c r="C56" s="24" t="s">
        <v>108</v>
      </c>
      <c r="D56" s="25"/>
      <c r="E56" s="23" t="s">
        <v>134</v>
      </c>
      <c r="F56" s="26">
        <v>570</v>
      </c>
      <c r="G56" s="24" t="s">
        <v>108</v>
      </c>
      <c r="H56" s="1"/>
      <c r="I56" s="27" t="s">
        <v>135</v>
      </c>
      <c r="J56" s="27"/>
      <c r="K56" s="28">
        <v>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6" x14ac:dyDescent="0.3">
      <c r="A57" s="1"/>
      <c r="B57" s="16" t="s">
        <v>136</v>
      </c>
      <c r="C57" s="8" t="s">
        <v>137</v>
      </c>
      <c r="D57" s="1"/>
      <c r="E57" s="16" t="s">
        <v>136</v>
      </c>
      <c r="F57" s="9">
        <v>1200</v>
      </c>
      <c r="G57" s="8" t="s">
        <v>137</v>
      </c>
      <c r="H57" s="1"/>
      <c r="I57" s="29" t="s">
        <v>138</v>
      </c>
      <c r="J57" s="29"/>
      <c r="K57" s="30">
        <v>7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6" x14ac:dyDescent="0.3">
      <c r="A58" s="1"/>
      <c r="B58" s="16" t="s">
        <v>131</v>
      </c>
      <c r="C58" s="8" t="s">
        <v>137</v>
      </c>
      <c r="D58" s="1"/>
      <c r="E58" s="16" t="s">
        <v>131</v>
      </c>
      <c r="F58" s="9">
        <v>150</v>
      </c>
      <c r="G58" s="8" t="s">
        <v>137</v>
      </c>
      <c r="H58" s="1"/>
      <c r="I58" s="29" t="s">
        <v>139</v>
      </c>
      <c r="J58" s="29"/>
      <c r="K58" s="30">
        <v>11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6" x14ac:dyDescent="0.3">
      <c r="A59" s="1"/>
      <c r="B59" s="16" t="s">
        <v>140</v>
      </c>
      <c r="C59" s="8" t="s">
        <v>137</v>
      </c>
      <c r="D59" s="1"/>
      <c r="E59" s="16" t="s">
        <v>140</v>
      </c>
      <c r="F59" s="9">
        <v>1500</v>
      </c>
      <c r="G59" s="8" t="s">
        <v>137</v>
      </c>
      <c r="H59" s="1"/>
      <c r="I59" s="31" t="s">
        <v>141</v>
      </c>
      <c r="J59" s="31"/>
      <c r="K59" s="32">
        <v>70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6" x14ac:dyDescent="0.3">
      <c r="A60" s="1"/>
      <c r="B60" s="16" t="s">
        <v>142</v>
      </c>
      <c r="C60" s="8" t="s">
        <v>137</v>
      </c>
      <c r="D60" s="1"/>
      <c r="E60" s="16" t="s">
        <v>142</v>
      </c>
      <c r="F60" s="9">
        <v>1200</v>
      </c>
      <c r="G60" s="8" t="s">
        <v>137</v>
      </c>
      <c r="H60" s="1"/>
      <c r="I60" s="31" t="s">
        <v>143</v>
      </c>
      <c r="J60" s="31"/>
      <c r="K60" s="32">
        <v>400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6" x14ac:dyDescent="0.3">
      <c r="A61" s="1"/>
      <c r="B61" s="16" t="s">
        <v>144</v>
      </c>
      <c r="C61" s="8" t="s">
        <v>137</v>
      </c>
      <c r="D61" s="1"/>
      <c r="E61" s="16" t="s">
        <v>144</v>
      </c>
      <c r="F61" s="9">
        <v>1500</v>
      </c>
      <c r="G61" s="8" t="s">
        <v>137</v>
      </c>
      <c r="H61" s="1"/>
      <c r="I61" s="31" t="s">
        <v>145</v>
      </c>
      <c r="J61" s="31"/>
      <c r="K61" s="32">
        <v>14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6" x14ac:dyDescent="0.3">
      <c r="A62" s="1"/>
      <c r="B62" s="16" t="s">
        <v>133</v>
      </c>
      <c r="C62" s="8" t="s">
        <v>137</v>
      </c>
      <c r="D62" s="1"/>
      <c r="E62" s="16" t="s">
        <v>133</v>
      </c>
      <c r="F62" s="9">
        <v>500</v>
      </c>
      <c r="G62" s="8" t="s">
        <v>137</v>
      </c>
      <c r="H62" s="1"/>
      <c r="I62" s="31" t="s">
        <v>146</v>
      </c>
      <c r="J62" s="31"/>
      <c r="K62" s="32">
        <v>60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6" x14ac:dyDescent="0.3">
      <c r="A63" s="1"/>
      <c r="B63" s="16" t="s">
        <v>147</v>
      </c>
      <c r="C63" s="8" t="s">
        <v>137</v>
      </c>
      <c r="D63" s="1"/>
      <c r="E63" s="16" t="s">
        <v>147</v>
      </c>
      <c r="F63" s="9">
        <v>1500</v>
      </c>
      <c r="G63" s="8" t="s">
        <v>137</v>
      </c>
      <c r="H63" s="1"/>
      <c r="I63" s="31" t="s">
        <v>148</v>
      </c>
      <c r="J63" s="33"/>
      <c r="K63" s="32">
        <v>70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6" x14ac:dyDescent="0.3">
      <c r="A64" s="1"/>
      <c r="B64" s="16" t="s">
        <v>149</v>
      </c>
      <c r="C64" s="8" t="s">
        <v>6</v>
      </c>
      <c r="D64" s="1"/>
      <c r="E64" s="16" t="s">
        <v>149</v>
      </c>
      <c r="F64" s="9">
        <v>21000</v>
      </c>
      <c r="G64" s="8" t="s">
        <v>6</v>
      </c>
      <c r="H64" s="1"/>
      <c r="I64" s="31" t="s">
        <v>150</v>
      </c>
      <c r="J64" s="33"/>
      <c r="K64" s="34">
        <v>1000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6" x14ac:dyDescent="0.3">
      <c r="A65" s="1"/>
      <c r="B65" s="29" t="s">
        <v>151</v>
      </c>
      <c r="C65" s="35" t="s">
        <v>6</v>
      </c>
      <c r="D65" s="1"/>
      <c r="E65" s="29" t="s">
        <v>151</v>
      </c>
      <c r="F65" s="30">
        <v>28620</v>
      </c>
      <c r="G65" s="35" t="s">
        <v>6</v>
      </c>
      <c r="H65" s="1"/>
      <c r="I65" s="31" t="s">
        <v>152</v>
      </c>
      <c r="J65" s="33"/>
      <c r="K65" s="32">
        <v>1500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6" x14ac:dyDescent="0.3">
      <c r="A66" s="1"/>
      <c r="B66" s="36" t="s">
        <v>153</v>
      </c>
      <c r="C66" s="2" t="s">
        <v>6</v>
      </c>
      <c r="D66" s="1"/>
      <c r="E66" s="36" t="s">
        <v>153</v>
      </c>
      <c r="F66" s="30">
        <v>16620</v>
      </c>
      <c r="G66" s="2" t="s">
        <v>6</v>
      </c>
      <c r="H66" s="1"/>
      <c r="I66" s="31" t="s">
        <v>154</v>
      </c>
      <c r="J66" s="33"/>
      <c r="K66" s="34">
        <v>1000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6" x14ac:dyDescent="0.3">
      <c r="A67" s="1"/>
      <c r="B67" s="36" t="s">
        <v>155</v>
      </c>
      <c r="C67" s="2" t="s">
        <v>156</v>
      </c>
      <c r="D67" s="1"/>
      <c r="E67" s="36" t="s">
        <v>155</v>
      </c>
      <c r="F67" s="30">
        <v>2404</v>
      </c>
      <c r="G67" s="2" t="s">
        <v>156</v>
      </c>
      <c r="H67" s="1"/>
      <c r="I67" s="31" t="s">
        <v>157</v>
      </c>
      <c r="J67" s="33"/>
      <c r="K67" s="34">
        <v>1500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6" x14ac:dyDescent="0.3">
      <c r="A68" s="1"/>
      <c r="B68" s="36" t="s">
        <v>158</v>
      </c>
      <c r="C68" s="2" t="s">
        <v>156</v>
      </c>
      <c r="D68" s="1"/>
      <c r="E68" s="36" t="s">
        <v>158</v>
      </c>
      <c r="F68" s="30">
        <v>220</v>
      </c>
      <c r="G68" s="2" t="s">
        <v>156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6" x14ac:dyDescent="0.3">
      <c r="A69" s="1"/>
      <c r="B69" s="36" t="s">
        <v>159</v>
      </c>
      <c r="C69" s="2" t="s">
        <v>160</v>
      </c>
      <c r="D69" s="1"/>
      <c r="E69" s="36" t="s">
        <v>159</v>
      </c>
      <c r="F69" s="30">
        <v>180</v>
      </c>
      <c r="G69" s="2" t="s">
        <v>160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6" x14ac:dyDescent="0.3">
      <c r="A70" s="1"/>
      <c r="B70" s="36" t="s">
        <v>161</v>
      </c>
      <c r="C70" s="2" t="s">
        <v>160</v>
      </c>
      <c r="D70" s="1"/>
      <c r="E70" s="36" t="s">
        <v>161</v>
      </c>
      <c r="F70" s="30">
        <v>180</v>
      </c>
      <c r="G70" s="2" t="s">
        <v>160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6" x14ac:dyDescent="0.3">
      <c r="A71" s="1"/>
      <c r="B71" s="36" t="s">
        <v>162</v>
      </c>
      <c r="C71" s="2" t="s">
        <v>160</v>
      </c>
      <c r="D71" s="1"/>
      <c r="E71" s="36" t="s">
        <v>162</v>
      </c>
      <c r="F71" s="30">
        <v>180</v>
      </c>
      <c r="G71" s="2" t="s">
        <v>160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6" x14ac:dyDescent="0.3">
      <c r="A72" s="1"/>
      <c r="B72" s="36" t="s">
        <v>163</v>
      </c>
      <c r="C72" s="2" t="s">
        <v>160</v>
      </c>
      <c r="D72" s="1"/>
      <c r="E72" s="36" t="s">
        <v>163</v>
      </c>
      <c r="F72" s="30">
        <v>180</v>
      </c>
      <c r="G72" s="2" t="s">
        <v>160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6" x14ac:dyDescent="0.3">
      <c r="A73" s="1"/>
      <c r="B73" s="36" t="s">
        <v>164</v>
      </c>
      <c r="C73" s="2" t="s">
        <v>160</v>
      </c>
      <c r="D73" s="1"/>
      <c r="E73" s="36" t="s">
        <v>164</v>
      </c>
      <c r="F73" s="30">
        <v>180</v>
      </c>
      <c r="G73" s="2" t="s">
        <v>160</v>
      </c>
      <c r="H73" s="1"/>
      <c r="I73" s="29" t="s">
        <v>165</v>
      </c>
      <c r="J73" s="29"/>
      <c r="K73" s="30">
        <v>3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6" x14ac:dyDescent="0.3">
      <c r="A74" s="1"/>
      <c r="B74" s="36" t="s">
        <v>166</v>
      </c>
      <c r="C74" s="2" t="s">
        <v>160</v>
      </c>
      <c r="D74" s="1"/>
      <c r="E74" s="36" t="s">
        <v>166</v>
      </c>
      <c r="F74" s="30">
        <v>180</v>
      </c>
      <c r="G74" s="2" t="s">
        <v>160</v>
      </c>
      <c r="H74" s="1"/>
      <c r="I74" s="29" t="s">
        <v>167</v>
      </c>
      <c r="J74" s="29"/>
      <c r="K74" s="30">
        <v>11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6" x14ac:dyDescent="0.3">
      <c r="A75" s="1"/>
      <c r="B75" s="36" t="s">
        <v>168</v>
      </c>
      <c r="C75" s="2" t="s">
        <v>160</v>
      </c>
      <c r="D75" s="1"/>
      <c r="E75" s="36" t="s">
        <v>168</v>
      </c>
      <c r="F75" s="30">
        <v>180</v>
      </c>
      <c r="G75" s="2" t="s">
        <v>160</v>
      </c>
      <c r="H75" s="1"/>
      <c r="I75" s="29" t="s">
        <v>169</v>
      </c>
      <c r="J75" s="29"/>
      <c r="K75" s="30">
        <v>15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6" x14ac:dyDescent="0.3">
      <c r="A76" s="1"/>
      <c r="B76" s="36" t="s">
        <v>170</v>
      </c>
      <c r="C76" s="2" t="s">
        <v>160</v>
      </c>
      <c r="D76" s="1"/>
      <c r="E76" s="36" t="s">
        <v>170</v>
      </c>
      <c r="F76" s="30">
        <v>180</v>
      </c>
      <c r="G76" s="2" t="s">
        <v>160</v>
      </c>
      <c r="H76" s="1"/>
      <c r="I76" s="29" t="s">
        <v>171</v>
      </c>
      <c r="J76" s="29"/>
      <c r="K76" s="30">
        <v>19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6" x14ac:dyDescent="0.3">
      <c r="A77" s="1"/>
      <c r="B77" s="36" t="s">
        <v>172</v>
      </c>
      <c r="C77" s="2" t="s">
        <v>160</v>
      </c>
      <c r="D77" s="1"/>
      <c r="E77" s="36" t="s">
        <v>172</v>
      </c>
      <c r="F77" s="30">
        <v>84</v>
      </c>
      <c r="G77" s="2" t="s">
        <v>160</v>
      </c>
      <c r="H77" s="1"/>
      <c r="I77" s="29" t="s">
        <v>173</v>
      </c>
      <c r="J77" s="29"/>
      <c r="K77" s="30">
        <v>25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6" x14ac:dyDescent="0.3">
      <c r="A78" s="1"/>
      <c r="B78" s="36" t="s">
        <v>174</v>
      </c>
      <c r="C78" s="2" t="s">
        <v>160</v>
      </c>
      <c r="D78" s="1"/>
      <c r="E78" s="36" t="s">
        <v>174</v>
      </c>
      <c r="F78" s="30">
        <v>52</v>
      </c>
      <c r="G78" s="2" t="s">
        <v>160</v>
      </c>
      <c r="H78" s="1"/>
      <c r="I78" s="27" t="s">
        <v>175</v>
      </c>
      <c r="J78" s="27"/>
      <c r="K78" s="28">
        <v>3.5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6" x14ac:dyDescent="0.3">
      <c r="A79" s="1"/>
      <c r="B79" s="36" t="s">
        <v>176</v>
      </c>
      <c r="C79" s="2" t="s">
        <v>160</v>
      </c>
      <c r="D79" s="1"/>
      <c r="E79" s="36" t="s">
        <v>176</v>
      </c>
      <c r="F79" s="30">
        <v>52</v>
      </c>
      <c r="G79" s="2" t="s">
        <v>160</v>
      </c>
      <c r="H79" s="1"/>
      <c r="I79" s="27" t="s">
        <v>177</v>
      </c>
      <c r="J79" s="27"/>
      <c r="K79" s="28">
        <v>17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6" x14ac:dyDescent="0.3">
      <c r="A80" s="1"/>
      <c r="B80" s="36" t="s">
        <v>178</v>
      </c>
      <c r="C80" s="2" t="s">
        <v>128</v>
      </c>
      <c r="D80" s="1"/>
      <c r="E80" s="36" t="s">
        <v>178</v>
      </c>
      <c r="F80" s="30">
        <v>1500</v>
      </c>
      <c r="G80" s="2" t="s">
        <v>128</v>
      </c>
      <c r="H80" s="1"/>
      <c r="I80" s="27" t="s">
        <v>179</v>
      </c>
      <c r="J80" s="27"/>
      <c r="K80" s="28">
        <v>19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6" x14ac:dyDescent="0.3">
      <c r="A81" s="1"/>
      <c r="B81" s="36" t="s">
        <v>180</v>
      </c>
      <c r="C81" s="2" t="s">
        <v>6</v>
      </c>
      <c r="D81" s="1"/>
      <c r="E81" s="36" t="s">
        <v>180</v>
      </c>
      <c r="F81" s="30">
        <v>80</v>
      </c>
      <c r="G81" s="2" t="s">
        <v>6</v>
      </c>
      <c r="H81" s="1"/>
      <c r="I81" s="29" t="s">
        <v>181</v>
      </c>
      <c r="J81" s="29"/>
      <c r="K81" s="30">
        <v>14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6" x14ac:dyDescent="0.3">
      <c r="A82" s="1"/>
      <c r="B82" s="36" t="s">
        <v>182</v>
      </c>
      <c r="C82" s="2" t="s">
        <v>6</v>
      </c>
      <c r="D82" s="1"/>
      <c r="E82" s="36" t="s">
        <v>182</v>
      </c>
      <c r="F82" s="30">
        <v>80</v>
      </c>
      <c r="G82" s="2" t="s">
        <v>6</v>
      </c>
      <c r="H82" s="1"/>
      <c r="I82" s="29" t="s">
        <v>183</v>
      </c>
      <c r="J82" s="29"/>
      <c r="K82" s="30">
        <v>17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6" x14ac:dyDescent="0.3">
      <c r="A83" s="1"/>
      <c r="B83" s="36" t="s">
        <v>184</v>
      </c>
      <c r="C83" s="2" t="s">
        <v>6</v>
      </c>
      <c r="D83" s="1"/>
      <c r="E83" s="36" t="s">
        <v>184</v>
      </c>
      <c r="F83" s="30">
        <v>25500</v>
      </c>
      <c r="G83" s="2" t="s">
        <v>6</v>
      </c>
      <c r="H83" s="1"/>
      <c r="I83" s="29" t="s">
        <v>185</v>
      </c>
      <c r="J83" s="29"/>
      <c r="K83" s="30">
        <v>23.5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6" x14ac:dyDescent="0.3">
      <c r="A84" s="1"/>
      <c r="B84" s="36" t="s">
        <v>186</v>
      </c>
      <c r="C84" s="2" t="s">
        <v>6</v>
      </c>
      <c r="D84" s="1"/>
      <c r="E84" s="36" t="s">
        <v>186</v>
      </c>
      <c r="F84" s="30">
        <v>37500</v>
      </c>
      <c r="G84" s="2" t="s">
        <v>6</v>
      </c>
      <c r="H84" s="1"/>
      <c r="I84" s="31" t="s">
        <v>187</v>
      </c>
      <c r="J84" s="31"/>
      <c r="K84" s="32">
        <v>135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6" x14ac:dyDescent="0.3">
      <c r="A85" s="1"/>
      <c r="B85" s="36" t="s">
        <v>188</v>
      </c>
      <c r="C85" s="2" t="s">
        <v>6</v>
      </c>
      <c r="D85" s="1"/>
      <c r="E85" s="36" t="s">
        <v>188</v>
      </c>
      <c r="F85" s="30">
        <v>64000</v>
      </c>
      <c r="G85" s="2" t="s">
        <v>6</v>
      </c>
      <c r="H85" s="1"/>
      <c r="I85" s="31" t="s">
        <v>189</v>
      </c>
      <c r="J85" s="31"/>
      <c r="K85" s="32">
        <v>800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6" x14ac:dyDescent="0.3">
      <c r="A86" s="1"/>
      <c r="B86" s="36" t="s">
        <v>190</v>
      </c>
      <c r="C86" s="2" t="s">
        <v>6</v>
      </c>
      <c r="D86" s="1"/>
      <c r="E86" s="36" t="s">
        <v>190</v>
      </c>
      <c r="F86" s="30">
        <v>75000</v>
      </c>
      <c r="G86" s="2" t="s">
        <v>6</v>
      </c>
      <c r="H86" s="1"/>
      <c r="I86" s="31" t="s">
        <v>191</v>
      </c>
      <c r="J86" s="31"/>
      <c r="K86" s="32">
        <v>23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6" x14ac:dyDescent="0.3">
      <c r="A87" s="1"/>
      <c r="B87" s="36" t="s">
        <v>192</v>
      </c>
      <c r="C87" s="2" t="s">
        <v>6</v>
      </c>
      <c r="D87" s="1"/>
      <c r="E87" s="36" t="s">
        <v>192</v>
      </c>
      <c r="F87" s="30">
        <v>162800</v>
      </c>
      <c r="G87" s="2" t="s">
        <v>6</v>
      </c>
      <c r="H87" s="1"/>
      <c r="I87" s="31" t="s">
        <v>193</v>
      </c>
      <c r="J87" s="31"/>
      <c r="K87" s="32">
        <v>120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6" x14ac:dyDescent="0.3">
      <c r="A88" s="1"/>
      <c r="B88" s="36" t="s">
        <v>194</v>
      </c>
      <c r="C88" s="2" t="s">
        <v>6</v>
      </c>
      <c r="D88" s="1"/>
      <c r="E88" s="36" t="s">
        <v>194</v>
      </c>
      <c r="F88" s="30">
        <v>3713</v>
      </c>
      <c r="G88" s="2" t="s">
        <v>6</v>
      </c>
      <c r="H88" s="1"/>
      <c r="I88" s="31" t="s">
        <v>195</v>
      </c>
      <c r="J88" s="31"/>
      <c r="K88" s="32">
        <v>135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6" x14ac:dyDescent="0.3">
      <c r="A89" s="1"/>
      <c r="B89" s="36" t="s">
        <v>196</v>
      </c>
      <c r="C89" s="2" t="s">
        <v>6</v>
      </c>
      <c r="D89" s="1"/>
      <c r="E89" s="36" t="s">
        <v>196</v>
      </c>
      <c r="F89" s="30">
        <v>1871</v>
      </c>
      <c r="G89" s="2" t="s">
        <v>6</v>
      </c>
      <c r="H89" s="1"/>
      <c r="I89" s="31" t="s">
        <v>197</v>
      </c>
      <c r="J89" s="31"/>
      <c r="K89" s="32">
        <v>1070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6" x14ac:dyDescent="0.3">
      <c r="A90" s="1"/>
      <c r="B90" s="36" t="s">
        <v>198</v>
      </c>
      <c r="C90" s="2" t="s">
        <v>6</v>
      </c>
      <c r="D90" s="1"/>
      <c r="E90" s="36" t="s">
        <v>198</v>
      </c>
      <c r="F90" s="30">
        <v>30000</v>
      </c>
      <c r="G90" s="2" t="s">
        <v>6</v>
      </c>
      <c r="H90" s="1"/>
      <c r="I90" s="31" t="s">
        <v>199</v>
      </c>
      <c r="J90" s="31"/>
      <c r="K90" s="32">
        <v>40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6" x14ac:dyDescent="0.3">
      <c r="A91" s="1"/>
      <c r="B91" s="36" t="s">
        <v>200</v>
      </c>
      <c r="C91" s="2" t="s">
        <v>6</v>
      </c>
      <c r="D91" s="1"/>
      <c r="E91" s="36" t="s">
        <v>200</v>
      </c>
      <c r="F91" s="30">
        <v>50000</v>
      </c>
      <c r="G91" s="2" t="s">
        <v>6</v>
      </c>
      <c r="H91" s="1"/>
      <c r="I91" s="31" t="s">
        <v>201</v>
      </c>
      <c r="J91" s="31"/>
      <c r="K91" s="32">
        <v>2500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6" x14ac:dyDescent="0.3">
      <c r="A92" s="1"/>
      <c r="B92" s="36" t="s">
        <v>202</v>
      </c>
      <c r="C92" s="2" t="s">
        <v>6</v>
      </c>
      <c r="D92" s="1"/>
      <c r="E92" s="36" t="s">
        <v>202</v>
      </c>
      <c r="F92" s="30">
        <v>12500</v>
      </c>
      <c r="G92" s="2" t="s">
        <v>6</v>
      </c>
      <c r="H92" s="1"/>
      <c r="I92" s="31" t="s">
        <v>203</v>
      </c>
      <c r="J92" s="31"/>
      <c r="K92" s="32">
        <v>2000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6" x14ac:dyDescent="0.3">
      <c r="A93" s="1"/>
      <c r="B93" s="36" t="s">
        <v>204</v>
      </c>
      <c r="C93" s="2" t="s">
        <v>6</v>
      </c>
      <c r="D93" s="1"/>
      <c r="E93" s="36" t="s">
        <v>204</v>
      </c>
      <c r="F93" s="30">
        <v>1000</v>
      </c>
      <c r="G93" s="2" t="s">
        <v>6</v>
      </c>
      <c r="H93" s="1"/>
      <c r="I93" s="31" t="s">
        <v>205</v>
      </c>
      <c r="J93" s="31"/>
      <c r="K93" s="32">
        <v>535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6" x14ac:dyDescent="0.3">
      <c r="A94" s="1"/>
      <c r="B94" s="36" t="s">
        <v>206</v>
      </c>
      <c r="C94" s="2" t="s">
        <v>6</v>
      </c>
      <c r="D94" s="1"/>
      <c r="E94" s="36" t="s">
        <v>206</v>
      </c>
      <c r="F94" s="30">
        <v>1500</v>
      </c>
      <c r="G94" s="2" t="s">
        <v>6</v>
      </c>
      <c r="H94" s="1"/>
      <c r="I94" s="31" t="s">
        <v>207</v>
      </c>
      <c r="J94" s="31"/>
      <c r="K94" s="32">
        <v>2500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6" x14ac:dyDescent="0.3">
      <c r="A95" s="1"/>
      <c r="B95" s="36" t="s">
        <v>208</v>
      </c>
      <c r="C95" s="2" t="s">
        <v>6</v>
      </c>
      <c r="D95" s="1"/>
      <c r="E95" s="36" t="s">
        <v>208</v>
      </c>
      <c r="F95" s="30">
        <v>914</v>
      </c>
      <c r="G95" s="2" t="s">
        <v>6</v>
      </c>
      <c r="H95" s="1"/>
      <c r="I95" s="37" t="s">
        <v>209</v>
      </c>
      <c r="J95" s="37"/>
      <c r="K95" s="38">
        <v>2500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6" x14ac:dyDescent="0.3">
      <c r="A96" s="1"/>
      <c r="B96" s="36" t="s">
        <v>210</v>
      </c>
      <c r="C96" s="2" t="s">
        <v>6</v>
      </c>
      <c r="D96" s="1"/>
      <c r="E96" s="36" t="s">
        <v>210</v>
      </c>
      <c r="F96" s="30">
        <v>1442</v>
      </c>
      <c r="G96" s="2" t="s">
        <v>6</v>
      </c>
      <c r="H96" s="1"/>
      <c r="I96" s="37" t="s">
        <v>211</v>
      </c>
      <c r="J96" s="37"/>
      <c r="K96" s="38">
        <v>3000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6" x14ac:dyDescent="0.3">
      <c r="A97" s="1"/>
      <c r="B97" s="36" t="s">
        <v>212</v>
      </c>
      <c r="C97" s="2" t="s">
        <v>6</v>
      </c>
      <c r="D97" s="1"/>
      <c r="E97" s="36" t="s">
        <v>212</v>
      </c>
      <c r="F97" s="30">
        <v>1914</v>
      </c>
      <c r="G97" s="2" t="s">
        <v>6</v>
      </c>
      <c r="H97" s="1"/>
      <c r="I97" s="37" t="s">
        <v>213</v>
      </c>
      <c r="J97" s="37"/>
      <c r="K97" s="38">
        <v>3500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6" x14ac:dyDescent="0.3">
      <c r="A98" s="1"/>
      <c r="B98" s="36" t="s">
        <v>214</v>
      </c>
      <c r="C98" s="2" t="s">
        <v>6</v>
      </c>
      <c r="D98" s="1"/>
      <c r="E98" s="36" t="s">
        <v>214</v>
      </c>
      <c r="F98" s="30">
        <v>2770</v>
      </c>
      <c r="G98" s="2" t="s">
        <v>6</v>
      </c>
      <c r="H98" s="1"/>
      <c r="I98" s="31" t="s">
        <v>215</v>
      </c>
      <c r="J98" s="31"/>
      <c r="K98" s="32">
        <v>1500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6" x14ac:dyDescent="0.3">
      <c r="A99" s="1"/>
      <c r="B99" s="36" t="s">
        <v>216</v>
      </c>
      <c r="C99" s="2" t="s">
        <v>6</v>
      </c>
      <c r="D99" s="1"/>
      <c r="E99" s="36" t="s">
        <v>216</v>
      </c>
      <c r="F99" s="30">
        <v>210</v>
      </c>
      <c r="G99" s="2" t="s">
        <v>6</v>
      </c>
      <c r="H99" s="1"/>
      <c r="I99" s="31" t="s">
        <v>217</v>
      </c>
      <c r="J99" s="31"/>
      <c r="K99" s="32">
        <v>2500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6" x14ac:dyDescent="0.3">
      <c r="A100" s="1"/>
      <c r="B100" s="36" t="s">
        <v>218</v>
      </c>
      <c r="C100" s="2" t="s">
        <v>6</v>
      </c>
      <c r="D100" s="1"/>
      <c r="E100" s="36" t="s">
        <v>218</v>
      </c>
      <c r="F100" s="30">
        <v>290</v>
      </c>
      <c r="G100" s="2" t="s">
        <v>6</v>
      </c>
      <c r="H100" s="1"/>
      <c r="I100" s="31" t="s">
        <v>219</v>
      </c>
      <c r="J100" s="31"/>
      <c r="K100" s="32">
        <v>3000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6" x14ac:dyDescent="0.3">
      <c r="A101" s="1"/>
      <c r="B101" s="36" t="s">
        <v>220</v>
      </c>
      <c r="C101" s="2" t="s">
        <v>6</v>
      </c>
      <c r="D101" s="1"/>
      <c r="E101" s="36" t="s">
        <v>220</v>
      </c>
      <c r="F101" s="30">
        <v>480</v>
      </c>
      <c r="G101" s="2" t="s">
        <v>6</v>
      </c>
      <c r="H101" s="1"/>
      <c r="I101" s="31" t="s">
        <v>221</v>
      </c>
      <c r="J101" s="33"/>
      <c r="K101" s="32">
        <v>15000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6" x14ac:dyDescent="0.3">
      <c r="A102" s="1"/>
      <c r="B102" s="36" t="s">
        <v>222</v>
      </c>
      <c r="C102" s="2" t="s">
        <v>6</v>
      </c>
      <c r="D102" s="1"/>
      <c r="E102" s="36" t="s">
        <v>222</v>
      </c>
      <c r="F102" s="30">
        <v>1100</v>
      </c>
      <c r="G102" s="2" t="s">
        <v>6</v>
      </c>
      <c r="H102" s="1"/>
      <c r="I102" s="16" t="s">
        <v>140</v>
      </c>
      <c r="J102" s="39"/>
      <c r="K102" s="9">
        <v>200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6" x14ac:dyDescent="0.3">
      <c r="A103" s="1"/>
      <c r="B103" s="40" t="s">
        <v>223</v>
      </c>
      <c r="C103" s="2" t="s">
        <v>6</v>
      </c>
      <c r="D103" s="1"/>
      <c r="E103" s="40" t="s">
        <v>223</v>
      </c>
      <c r="F103" s="38">
        <v>1500</v>
      </c>
      <c r="G103" s="2" t="s">
        <v>6</v>
      </c>
      <c r="H103" s="1"/>
      <c r="I103" s="16" t="s">
        <v>142</v>
      </c>
      <c r="J103" s="39"/>
      <c r="K103" s="9">
        <v>1200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6" x14ac:dyDescent="0.3">
      <c r="A104" s="1"/>
      <c r="B104" s="40" t="s">
        <v>224</v>
      </c>
      <c r="C104" s="2" t="s">
        <v>6</v>
      </c>
      <c r="D104" s="1"/>
      <c r="E104" s="40" t="s">
        <v>224</v>
      </c>
      <c r="F104" s="38">
        <v>550</v>
      </c>
      <c r="G104" s="2" t="s">
        <v>6</v>
      </c>
      <c r="H104" s="1"/>
      <c r="I104" s="16" t="s">
        <v>144</v>
      </c>
      <c r="J104" s="39"/>
      <c r="K104" s="9">
        <v>1500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6" x14ac:dyDescent="0.3">
      <c r="A105" s="1"/>
      <c r="B105" s="40" t="s">
        <v>225</v>
      </c>
      <c r="C105" s="2" t="s">
        <v>6</v>
      </c>
      <c r="D105" s="1"/>
      <c r="E105" s="40" t="s">
        <v>225</v>
      </c>
      <c r="F105" s="38">
        <v>1400</v>
      </c>
      <c r="G105" s="2" t="s">
        <v>6</v>
      </c>
      <c r="H105" s="1"/>
      <c r="I105" s="16" t="s">
        <v>147</v>
      </c>
      <c r="J105" s="39"/>
      <c r="K105" s="9">
        <v>1500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6" x14ac:dyDescent="0.3">
      <c r="A106" s="1"/>
      <c r="B106" s="40" t="s">
        <v>226</v>
      </c>
      <c r="C106" s="2" t="s">
        <v>6</v>
      </c>
      <c r="D106" s="1"/>
      <c r="E106" s="40" t="s">
        <v>226</v>
      </c>
      <c r="F106" s="38">
        <v>1700</v>
      </c>
      <c r="G106" s="2" t="s">
        <v>6</v>
      </c>
      <c r="H106" s="1"/>
      <c r="I106" s="1" t="s">
        <v>136</v>
      </c>
      <c r="J106" s="1"/>
      <c r="K106" s="1">
        <v>1200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9.8" x14ac:dyDescent="0.3">
      <c r="A107" s="1"/>
      <c r="B107" s="41" t="s">
        <v>227</v>
      </c>
      <c r="C107" s="42" t="s">
        <v>6</v>
      </c>
      <c r="D107" s="41"/>
      <c r="E107" s="41" t="s">
        <v>227</v>
      </c>
      <c r="F107" s="43">
        <v>9200</v>
      </c>
      <c r="G107" s="42" t="s">
        <v>6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9.8" x14ac:dyDescent="0.3">
      <c r="A108" s="1"/>
      <c r="B108" s="41" t="s">
        <v>228</v>
      </c>
      <c r="C108" s="42" t="s">
        <v>156</v>
      </c>
      <c r="D108" s="44"/>
      <c r="E108" s="41" t="s">
        <v>228</v>
      </c>
      <c r="F108" s="43">
        <v>300</v>
      </c>
      <c r="G108" s="42" t="s">
        <v>156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6" x14ac:dyDescent="0.3">
      <c r="A109" s="1"/>
      <c r="B109" s="16" t="s">
        <v>229</v>
      </c>
      <c r="C109" s="42" t="s">
        <v>6</v>
      </c>
      <c r="D109" s="39"/>
      <c r="E109" s="16" t="s">
        <v>229</v>
      </c>
      <c r="F109" s="43">
        <v>5500</v>
      </c>
      <c r="G109" s="42" t="s">
        <v>6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6" x14ac:dyDescent="0.3">
      <c r="A110" s="1"/>
      <c r="B110" s="16" t="s">
        <v>230</v>
      </c>
      <c r="C110" s="42" t="s">
        <v>6</v>
      </c>
      <c r="D110" s="39"/>
      <c r="E110" s="16" t="s">
        <v>230</v>
      </c>
      <c r="F110" s="43">
        <v>3000</v>
      </c>
      <c r="G110" s="42" t="s">
        <v>6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6" x14ac:dyDescent="0.3">
      <c r="A111" s="1"/>
      <c r="B111" s="45" t="s">
        <v>231</v>
      </c>
      <c r="C111" s="24" t="s">
        <v>6</v>
      </c>
      <c r="D111" s="25"/>
      <c r="E111" s="45" t="s">
        <v>231</v>
      </c>
      <c r="F111" s="26">
        <v>4400</v>
      </c>
      <c r="G111" s="24" t="s">
        <v>6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6" x14ac:dyDescent="0.3">
      <c r="A112" s="1"/>
      <c r="B112" s="16" t="s">
        <v>232</v>
      </c>
      <c r="C112" s="42" t="s">
        <v>6</v>
      </c>
      <c r="D112" s="39"/>
      <c r="E112" s="16" t="s">
        <v>232</v>
      </c>
      <c r="F112" s="43">
        <v>55000</v>
      </c>
      <c r="G112" s="42" t="s">
        <v>6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6" x14ac:dyDescent="0.3">
      <c r="A113" s="1"/>
      <c r="B113" s="23" t="s">
        <v>233</v>
      </c>
      <c r="C113" s="24" t="s">
        <v>6</v>
      </c>
      <c r="D113" s="25"/>
      <c r="E113" s="23" t="s">
        <v>233</v>
      </c>
      <c r="F113" s="26">
        <v>51360</v>
      </c>
      <c r="G113" s="24" t="s">
        <v>6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6" x14ac:dyDescent="0.3">
      <c r="A114" s="1"/>
      <c r="B114" s="23" t="s">
        <v>234</v>
      </c>
      <c r="C114" s="24" t="s">
        <v>6</v>
      </c>
      <c r="D114" s="25"/>
      <c r="E114" s="23" t="s">
        <v>234</v>
      </c>
      <c r="F114" s="26">
        <v>86884</v>
      </c>
      <c r="G114" s="24" t="s">
        <v>6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6" x14ac:dyDescent="0.3">
      <c r="A115" s="1"/>
      <c r="B115" s="23" t="s">
        <v>235</v>
      </c>
      <c r="C115" s="24" t="s">
        <v>6</v>
      </c>
      <c r="D115" s="25"/>
      <c r="E115" s="23" t="s">
        <v>235</v>
      </c>
      <c r="F115" s="26">
        <v>64000</v>
      </c>
      <c r="G115" s="24" t="s">
        <v>6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6" x14ac:dyDescent="0.3">
      <c r="A116" s="1"/>
      <c r="B116" s="23" t="s">
        <v>236</v>
      </c>
      <c r="C116" s="24" t="s">
        <v>6</v>
      </c>
      <c r="D116" s="25"/>
      <c r="E116" s="23" t="s">
        <v>236</v>
      </c>
      <c r="F116" s="26">
        <v>18000</v>
      </c>
      <c r="G116" s="24" t="s">
        <v>6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6" x14ac:dyDescent="0.3">
      <c r="A117" s="1"/>
      <c r="B117" s="23" t="s">
        <v>237</v>
      </c>
      <c r="C117" s="24" t="s">
        <v>6</v>
      </c>
      <c r="D117" s="25"/>
      <c r="E117" s="23" t="s">
        <v>237</v>
      </c>
      <c r="F117" s="26">
        <v>35000</v>
      </c>
      <c r="G117" s="24" t="s">
        <v>6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6" x14ac:dyDescent="0.3">
      <c r="A118" s="1"/>
      <c r="B118" s="23" t="s">
        <v>238</v>
      </c>
      <c r="C118" s="24" t="s">
        <v>6</v>
      </c>
      <c r="D118" s="25"/>
      <c r="E118" s="23" t="s">
        <v>238</v>
      </c>
      <c r="F118" s="26">
        <v>75000</v>
      </c>
      <c r="G118" s="24" t="s">
        <v>6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6" x14ac:dyDescent="0.3">
      <c r="A119" s="1"/>
      <c r="B119" s="23" t="s">
        <v>239</v>
      </c>
      <c r="C119" s="24" t="s">
        <v>6</v>
      </c>
      <c r="D119" s="25"/>
      <c r="E119" s="23" t="s">
        <v>239</v>
      </c>
      <c r="F119" s="26">
        <v>110000</v>
      </c>
      <c r="G119" s="24" t="s">
        <v>6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6" x14ac:dyDescent="0.3">
      <c r="A120" s="1"/>
      <c r="B120" s="23" t="s">
        <v>240</v>
      </c>
      <c r="C120" s="24" t="s">
        <v>6</v>
      </c>
      <c r="D120" s="25"/>
      <c r="E120" s="23" t="s">
        <v>240</v>
      </c>
      <c r="F120" s="26">
        <v>107</v>
      </c>
      <c r="G120" s="24" t="s">
        <v>6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6" x14ac:dyDescent="0.3">
      <c r="A121" s="1"/>
      <c r="B121" s="23" t="s">
        <v>241</v>
      </c>
      <c r="C121" s="24" t="s">
        <v>6</v>
      </c>
      <c r="D121" s="25"/>
      <c r="E121" s="23" t="s">
        <v>241</v>
      </c>
      <c r="F121" s="26">
        <v>300</v>
      </c>
      <c r="G121" s="24" t="s">
        <v>6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6" x14ac:dyDescent="0.3">
      <c r="A122" s="1"/>
      <c r="B122" s="23" t="s">
        <v>242</v>
      </c>
      <c r="C122" s="24" t="s">
        <v>6</v>
      </c>
      <c r="D122" s="25"/>
      <c r="E122" s="23" t="s">
        <v>242</v>
      </c>
      <c r="F122" s="26">
        <v>500</v>
      </c>
      <c r="G122" s="24" t="s">
        <v>6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6" x14ac:dyDescent="0.3">
      <c r="A123" s="1"/>
      <c r="B123" s="23" t="s">
        <v>243</v>
      </c>
      <c r="C123" s="24" t="s">
        <v>6</v>
      </c>
      <c r="D123" s="25"/>
      <c r="E123" s="23" t="s">
        <v>243</v>
      </c>
      <c r="F123" s="26">
        <v>750</v>
      </c>
      <c r="G123" s="24" t="s">
        <v>6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6" x14ac:dyDescent="0.3">
      <c r="A124" s="1"/>
      <c r="B124" s="23" t="s">
        <v>244</v>
      </c>
      <c r="C124" s="24" t="s">
        <v>6</v>
      </c>
      <c r="D124" s="25"/>
      <c r="E124" s="23" t="s">
        <v>244</v>
      </c>
      <c r="F124" s="26">
        <v>2150</v>
      </c>
      <c r="G124" s="24" t="s">
        <v>6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6" x14ac:dyDescent="0.3">
      <c r="A125" s="1"/>
      <c r="B125" s="23" t="s">
        <v>245</v>
      </c>
      <c r="C125" s="24" t="s">
        <v>6</v>
      </c>
      <c r="D125" s="25"/>
      <c r="E125" s="23" t="s">
        <v>245</v>
      </c>
      <c r="F125" s="26">
        <v>2150</v>
      </c>
      <c r="G125" s="24" t="s">
        <v>6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6" x14ac:dyDescent="0.3">
      <c r="A126" s="1"/>
      <c r="B126" s="23" t="s">
        <v>246</v>
      </c>
      <c r="C126" s="24" t="s">
        <v>6</v>
      </c>
      <c r="D126" s="25"/>
      <c r="E126" s="23" t="s">
        <v>246</v>
      </c>
      <c r="F126" s="26">
        <v>2800</v>
      </c>
      <c r="G126" s="24" t="s">
        <v>6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6" x14ac:dyDescent="0.3">
      <c r="A127" s="1"/>
      <c r="B127" s="23" t="s">
        <v>247</v>
      </c>
      <c r="C127" s="24" t="s">
        <v>6</v>
      </c>
      <c r="D127" s="25"/>
      <c r="E127" s="23" t="s">
        <v>247</v>
      </c>
      <c r="F127" s="26">
        <v>4800</v>
      </c>
      <c r="G127" s="24" t="s">
        <v>6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6" x14ac:dyDescent="0.3">
      <c r="A128" s="1"/>
      <c r="B128" s="23" t="s">
        <v>248</v>
      </c>
      <c r="C128" s="24" t="s">
        <v>6</v>
      </c>
      <c r="D128" s="25"/>
      <c r="E128" s="23" t="s">
        <v>248</v>
      </c>
      <c r="F128" s="26">
        <v>1900</v>
      </c>
      <c r="G128" s="24" t="s">
        <v>6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6" x14ac:dyDescent="0.3">
      <c r="A129" s="1"/>
      <c r="B129" s="23" t="s">
        <v>249</v>
      </c>
      <c r="C129" s="24" t="s">
        <v>6</v>
      </c>
      <c r="D129" s="25"/>
      <c r="E129" s="23" t="s">
        <v>249</v>
      </c>
      <c r="F129" s="26">
        <v>3060</v>
      </c>
      <c r="G129" s="24" t="s">
        <v>6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6" x14ac:dyDescent="0.3">
      <c r="A130" s="1"/>
      <c r="B130" s="23" t="s">
        <v>250</v>
      </c>
      <c r="C130" s="24" t="s">
        <v>6</v>
      </c>
      <c r="D130" s="25"/>
      <c r="E130" s="23" t="s">
        <v>250</v>
      </c>
      <c r="F130" s="26">
        <v>1400</v>
      </c>
      <c r="G130" s="24" t="s">
        <v>6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6" x14ac:dyDescent="0.3">
      <c r="A131" s="1"/>
      <c r="B131" s="23" t="s">
        <v>251</v>
      </c>
      <c r="C131" s="24" t="s">
        <v>6</v>
      </c>
      <c r="D131" s="25"/>
      <c r="E131" s="23" t="s">
        <v>251</v>
      </c>
      <c r="F131" s="26">
        <v>1400</v>
      </c>
      <c r="G131" s="24" t="s">
        <v>6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6" x14ac:dyDescent="0.3">
      <c r="A132" s="1"/>
      <c r="B132" s="23" t="s">
        <v>252</v>
      </c>
      <c r="C132" s="24" t="s">
        <v>6</v>
      </c>
      <c r="D132" s="25"/>
      <c r="E132" s="23" t="s">
        <v>252</v>
      </c>
      <c r="F132" s="26">
        <v>2700</v>
      </c>
      <c r="G132" s="24" t="s">
        <v>6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6" x14ac:dyDescent="0.3">
      <c r="A133" s="1"/>
      <c r="B133" s="23" t="s">
        <v>253</v>
      </c>
      <c r="C133" s="24" t="s">
        <v>6</v>
      </c>
      <c r="D133" s="25"/>
      <c r="E133" s="23" t="s">
        <v>253</v>
      </c>
      <c r="F133" s="26">
        <v>3200</v>
      </c>
      <c r="G133" s="24" t="s">
        <v>6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6" x14ac:dyDescent="0.3">
      <c r="A134" s="1"/>
      <c r="B134" s="46" t="s">
        <v>254</v>
      </c>
      <c r="C134" s="24" t="s">
        <v>6</v>
      </c>
      <c r="D134" s="25"/>
      <c r="E134" s="46" t="s">
        <v>254</v>
      </c>
      <c r="F134" s="26">
        <v>400</v>
      </c>
      <c r="G134" s="24" t="s">
        <v>6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6" x14ac:dyDescent="0.3">
      <c r="A135" s="1"/>
      <c r="B135" s="46" t="s">
        <v>255</v>
      </c>
      <c r="C135" s="24" t="s">
        <v>6</v>
      </c>
      <c r="D135" s="25"/>
      <c r="E135" s="46" t="s">
        <v>255</v>
      </c>
      <c r="F135" s="26">
        <v>400</v>
      </c>
      <c r="G135" s="24" t="s">
        <v>6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6" x14ac:dyDescent="0.3">
      <c r="A136" s="1"/>
      <c r="B136" s="46" t="s">
        <v>256</v>
      </c>
      <c r="C136" s="24" t="s">
        <v>6</v>
      </c>
      <c r="D136" s="25"/>
      <c r="E136" s="46" t="s">
        <v>256</v>
      </c>
      <c r="F136" s="26">
        <v>400</v>
      </c>
      <c r="G136" s="24" t="s">
        <v>6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6" x14ac:dyDescent="0.3">
      <c r="A137" s="1"/>
      <c r="B137" s="46" t="s">
        <v>257</v>
      </c>
      <c r="C137" s="24" t="s">
        <v>6</v>
      </c>
      <c r="D137" s="25"/>
      <c r="E137" s="46" t="s">
        <v>257</v>
      </c>
      <c r="F137" s="26">
        <v>115</v>
      </c>
      <c r="G137" s="24" t="s">
        <v>6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6" x14ac:dyDescent="0.3">
      <c r="A138" s="1"/>
      <c r="B138" s="46" t="s">
        <v>258</v>
      </c>
      <c r="C138" s="24" t="s">
        <v>6</v>
      </c>
      <c r="D138" s="25"/>
      <c r="E138" s="46" t="s">
        <v>258</v>
      </c>
      <c r="F138" s="26">
        <v>90</v>
      </c>
      <c r="G138" s="24" t="s">
        <v>6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6" x14ac:dyDescent="0.3">
      <c r="A139" s="1"/>
      <c r="B139" s="23" t="s">
        <v>259</v>
      </c>
      <c r="C139" s="24" t="s">
        <v>6</v>
      </c>
      <c r="D139" s="25"/>
      <c r="E139" s="23" t="s">
        <v>259</v>
      </c>
      <c r="F139" s="26">
        <v>36</v>
      </c>
      <c r="G139" s="24" t="s">
        <v>6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6" x14ac:dyDescent="0.3">
      <c r="A140" s="1"/>
      <c r="B140" s="46" t="s">
        <v>260</v>
      </c>
      <c r="C140" s="24" t="s">
        <v>261</v>
      </c>
      <c r="D140" s="25"/>
      <c r="E140" s="46" t="s">
        <v>260</v>
      </c>
      <c r="F140" s="47">
        <v>8.6562999999999999</v>
      </c>
      <c r="G140" s="24" t="s">
        <v>261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6" x14ac:dyDescent="0.3">
      <c r="A141" s="1"/>
      <c r="B141" s="23" t="s">
        <v>262</v>
      </c>
      <c r="C141" s="24" t="s">
        <v>261</v>
      </c>
      <c r="D141" s="25"/>
      <c r="E141" s="23" t="s">
        <v>262</v>
      </c>
      <c r="F141" s="26">
        <v>10.75</v>
      </c>
      <c r="G141" s="24" t="s">
        <v>261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6" x14ac:dyDescent="0.3">
      <c r="A142" s="1"/>
      <c r="B142" s="23" t="s">
        <v>263</v>
      </c>
      <c r="C142" s="24" t="s">
        <v>261</v>
      </c>
      <c r="D142" s="25"/>
      <c r="E142" s="23" t="s">
        <v>263</v>
      </c>
      <c r="F142" s="47">
        <v>6.5</v>
      </c>
      <c r="G142" s="24" t="s">
        <v>261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6" x14ac:dyDescent="0.3">
      <c r="A143" s="1"/>
      <c r="B143" s="23" t="s">
        <v>264</v>
      </c>
      <c r="C143" s="24" t="s">
        <v>261</v>
      </c>
      <c r="D143" s="25"/>
      <c r="E143" s="23" t="s">
        <v>264</v>
      </c>
      <c r="F143" s="47">
        <v>4.4939999999999998</v>
      </c>
      <c r="G143" s="24" t="s">
        <v>261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6" x14ac:dyDescent="0.3">
      <c r="A144" s="1"/>
      <c r="B144" s="23" t="s">
        <v>265</v>
      </c>
      <c r="C144" s="24" t="s">
        <v>108</v>
      </c>
      <c r="D144" s="25"/>
      <c r="E144" s="23" t="s">
        <v>265</v>
      </c>
      <c r="F144" s="26">
        <v>950</v>
      </c>
      <c r="G144" s="24" t="s">
        <v>108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6" x14ac:dyDescent="0.3">
      <c r="A145" s="1"/>
      <c r="B145" s="23" t="s">
        <v>266</v>
      </c>
      <c r="C145" s="24" t="s">
        <v>108</v>
      </c>
      <c r="D145" s="25"/>
      <c r="E145" s="23" t="s">
        <v>266</v>
      </c>
      <c r="F145" s="26">
        <v>1650</v>
      </c>
      <c r="G145" s="24" t="s">
        <v>108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6" x14ac:dyDescent="0.3">
      <c r="A146" s="1"/>
      <c r="B146" s="46" t="s">
        <v>267</v>
      </c>
      <c r="C146" s="24" t="s">
        <v>6</v>
      </c>
      <c r="D146" s="25"/>
      <c r="E146" s="46" t="s">
        <v>267</v>
      </c>
      <c r="F146" s="26">
        <v>2200</v>
      </c>
      <c r="G146" s="24" t="s">
        <v>6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6" x14ac:dyDescent="0.3">
      <c r="A147" s="1"/>
      <c r="B147" s="46" t="s">
        <v>268</v>
      </c>
      <c r="C147" s="24" t="s">
        <v>6</v>
      </c>
      <c r="D147" s="25"/>
      <c r="E147" s="46" t="s">
        <v>268</v>
      </c>
      <c r="F147" s="26">
        <v>2500</v>
      </c>
      <c r="G147" s="24" t="s">
        <v>6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6" x14ac:dyDescent="0.3">
      <c r="A148" s="1"/>
      <c r="B148" s="46" t="s">
        <v>269</v>
      </c>
      <c r="C148" s="24" t="s">
        <v>6</v>
      </c>
      <c r="D148" s="25"/>
      <c r="E148" s="46" t="s">
        <v>269</v>
      </c>
      <c r="F148" s="26">
        <v>2850</v>
      </c>
      <c r="G148" s="24" t="s">
        <v>6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6" x14ac:dyDescent="0.3">
      <c r="A149" s="1"/>
      <c r="B149" s="23" t="s">
        <v>270</v>
      </c>
      <c r="C149" s="24" t="s">
        <v>160</v>
      </c>
      <c r="D149" s="25"/>
      <c r="E149" s="23" t="s">
        <v>270</v>
      </c>
      <c r="F149" s="26">
        <v>850</v>
      </c>
      <c r="G149" s="24" t="s">
        <v>160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6" x14ac:dyDescent="0.3">
      <c r="A150" s="1"/>
      <c r="B150" s="23" t="s">
        <v>134</v>
      </c>
      <c r="C150" s="24" t="s">
        <v>108</v>
      </c>
      <c r="D150" s="25"/>
      <c r="E150" s="23" t="s">
        <v>134</v>
      </c>
      <c r="F150" s="26">
        <v>510</v>
      </c>
      <c r="G150" s="24" t="s">
        <v>108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6" x14ac:dyDescent="0.3">
      <c r="A151" s="1"/>
      <c r="B151" s="23" t="s">
        <v>271</v>
      </c>
      <c r="C151" s="24" t="s">
        <v>272</v>
      </c>
      <c r="D151" s="25"/>
      <c r="E151" s="23" t="s">
        <v>271</v>
      </c>
      <c r="F151" s="26">
        <v>590</v>
      </c>
      <c r="G151" s="24" t="s">
        <v>272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6" x14ac:dyDescent="0.3">
      <c r="A152" s="1"/>
      <c r="B152" s="23" t="s">
        <v>273</v>
      </c>
      <c r="C152" s="24" t="s">
        <v>6</v>
      </c>
      <c r="D152" s="25"/>
      <c r="E152" s="23" t="s">
        <v>273</v>
      </c>
      <c r="F152" s="26">
        <v>550</v>
      </c>
      <c r="G152" s="24" t="s">
        <v>6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6" x14ac:dyDescent="0.3">
      <c r="A153" s="1"/>
      <c r="B153" s="23" t="s">
        <v>274</v>
      </c>
      <c r="C153" s="24" t="s">
        <v>6</v>
      </c>
      <c r="D153" s="25"/>
      <c r="E153" s="23" t="s">
        <v>274</v>
      </c>
      <c r="F153" s="26">
        <v>26.75</v>
      </c>
      <c r="G153" s="24" t="s">
        <v>6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6" x14ac:dyDescent="0.3">
      <c r="A154" s="1"/>
      <c r="B154" s="23" t="s">
        <v>275</v>
      </c>
      <c r="C154" s="24" t="s">
        <v>6</v>
      </c>
      <c r="D154" s="25"/>
      <c r="E154" s="23" t="s">
        <v>275</v>
      </c>
      <c r="F154" s="26">
        <v>46.01</v>
      </c>
      <c r="G154" s="24" t="s">
        <v>6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6" x14ac:dyDescent="0.3">
      <c r="A155" s="1"/>
      <c r="B155" s="23" t="s">
        <v>276</v>
      </c>
      <c r="C155" s="24" t="s">
        <v>6</v>
      </c>
      <c r="D155" s="25"/>
      <c r="E155" s="23" t="s">
        <v>276</v>
      </c>
      <c r="F155" s="26">
        <v>50.29</v>
      </c>
      <c r="G155" s="24" t="s">
        <v>6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6" x14ac:dyDescent="0.3">
      <c r="A156" s="1"/>
      <c r="B156" s="23" t="s">
        <v>277</v>
      </c>
      <c r="C156" s="24" t="s">
        <v>6</v>
      </c>
      <c r="D156" s="25"/>
      <c r="E156" s="23" t="s">
        <v>277</v>
      </c>
      <c r="F156" s="26">
        <v>46.01</v>
      </c>
      <c r="G156" s="24" t="s">
        <v>6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6" x14ac:dyDescent="0.3">
      <c r="A157" s="1"/>
      <c r="B157" s="23" t="s">
        <v>278</v>
      </c>
      <c r="C157" s="24" t="s">
        <v>6</v>
      </c>
      <c r="D157" s="25"/>
      <c r="E157" s="23" t="s">
        <v>278</v>
      </c>
      <c r="F157" s="26">
        <v>58.85</v>
      </c>
      <c r="G157" s="24" t="s">
        <v>6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6" x14ac:dyDescent="0.3">
      <c r="A158" s="1"/>
      <c r="B158" s="23" t="s">
        <v>279</v>
      </c>
      <c r="C158" s="24" t="s">
        <v>6</v>
      </c>
      <c r="D158" s="25"/>
      <c r="E158" s="23" t="s">
        <v>279</v>
      </c>
      <c r="F158" s="26">
        <v>18</v>
      </c>
      <c r="G158" s="24" t="s">
        <v>6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6" x14ac:dyDescent="0.3">
      <c r="A159" s="1"/>
      <c r="B159" s="23" t="s">
        <v>280</v>
      </c>
      <c r="C159" s="24" t="s">
        <v>6</v>
      </c>
      <c r="D159" s="25"/>
      <c r="E159" s="23" t="s">
        <v>280</v>
      </c>
      <c r="F159" s="26">
        <v>11.21</v>
      </c>
      <c r="G159" s="24" t="s">
        <v>6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6" x14ac:dyDescent="0.3">
      <c r="A160" s="1"/>
      <c r="B160" s="23" t="s">
        <v>281</v>
      </c>
      <c r="C160" s="24" t="s">
        <v>6</v>
      </c>
      <c r="D160" s="25"/>
      <c r="E160" s="23" t="s">
        <v>281</v>
      </c>
      <c r="F160" s="26">
        <v>2.4931000000000001</v>
      </c>
      <c r="G160" s="24" t="s">
        <v>6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6" x14ac:dyDescent="0.3">
      <c r="A161" s="1"/>
      <c r="B161" s="23" t="s">
        <v>282</v>
      </c>
      <c r="C161" s="24" t="s">
        <v>6</v>
      </c>
      <c r="D161" s="25"/>
      <c r="E161" s="23" t="s">
        <v>282</v>
      </c>
      <c r="F161" s="26">
        <v>2.34</v>
      </c>
      <c r="G161" s="24" t="s">
        <v>6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6" x14ac:dyDescent="0.3">
      <c r="A162" s="1"/>
      <c r="B162" s="23" t="s">
        <v>283</v>
      </c>
      <c r="C162" s="24" t="s">
        <v>6</v>
      </c>
      <c r="D162" s="25"/>
      <c r="E162" s="23" t="s">
        <v>283</v>
      </c>
      <c r="F162" s="26">
        <v>4.3899999999999997</v>
      </c>
      <c r="G162" s="24" t="s">
        <v>6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6" x14ac:dyDescent="0.3">
      <c r="A163" s="1"/>
      <c r="B163" s="23" t="s">
        <v>284</v>
      </c>
      <c r="C163" s="24" t="s">
        <v>6</v>
      </c>
      <c r="D163" s="25"/>
      <c r="E163" s="23" t="s">
        <v>284</v>
      </c>
      <c r="F163" s="26">
        <v>0.2</v>
      </c>
      <c r="G163" s="24" t="s">
        <v>6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6" x14ac:dyDescent="0.3">
      <c r="A164" s="1"/>
      <c r="B164" s="46" t="s">
        <v>285</v>
      </c>
      <c r="C164" s="24" t="s">
        <v>160</v>
      </c>
      <c r="D164" s="25"/>
      <c r="E164" s="46" t="s">
        <v>285</v>
      </c>
      <c r="F164" s="26">
        <v>0.55000000000000004</v>
      </c>
      <c r="G164" s="24" t="s">
        <v>160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6" x14ac:dyDescent="0.3">
      <c r="A165" s="1"/>
      <c r="B165" s="46" t="s">
        <v>286</v>
      </c>
      <c r="C165" s="24" t="s">
        <v>160</v>
      </c>
      <c r="D165" s="25"/>
      <c r="E165" s="46" t="s">
        <v>286</v>
      </c>
      <c r="F165" s="26">
        <v>0.55000000000000004</v>
      </c>
      <c r="G165" s="24" t="s">
        <v>160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6" x14ac:dyDescent="0.3">
      <c r="A166" s="1"/>
      <c r="B166" s="46" t="s">
        <v>287</v>
      </c>
      <c r="C166" s="24" t="s">
        <v>160</v>
      </c>
      <c r="D166" s="25"/>
      <c r="E166" s="46" t="s">
        <v>287</v>
      </c>
      <c r="F166" s="26">
        <v>1</v>
      </c>
      <c r="G166" s="24" t="s">
        <v>160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6" x14ac:dyDescent="0.3">
      <c r="A167" s="1"/>
      <c r="B167" s="23" t="s">
        <v>288</v>
      </c>
      <c r="C167" s="24" t="s">
        <v>160</v>
      </c>
      <c r="D167" s="25"/>
      <c r="E167" s="23" t="s">
        <v>288</v>
      </c>
      <c r="F167" s="26">
        <v>180</v>
      </c>
      <c r="G167" s="24" t="s">
        <v>160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6" x14ac:dyDescent="0.3">
      <c r="A168" s="1"/>
      <c r="B168" s="23" t="s">
        <v>289</v>
      </c>
      <c r="C168" s="24" t="s">
        <v>106</v>
      </c>
      <c r="D168" s="25"/>
      <c r="E168" s="23" t="s">
        <v>289</v>
      </c>
      <c r="F168" s="26">
        <v>490</v>
      </c>
      <c r="G168" s="24" t="s">
        <v>106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6" x14ac:dyDescent="0.3">
      <c r="A169" s="1"/>
      <c r="B169" s="23" t="s">
        <v>290</v>
      </c>
      <c r="C169" s="24" t="s">
        <v>106</v>
      </c>
      <c r="D169" s="25"/>
      <c r="E169" s="23" t="s">
        <v>290</v>
      </c>
      <c r="F169" s="26">
        <v>850</v>
      </c>
      <c r="G169" s="24" t="s">
        <v>106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6" x14ac:dyDescent="0.3">
      <c r="A170" s="1"/>
      <c r="B170" s="21" t="s">
        <v>291</v>
      </c>
      <c r="C170" s="42" t="s">
        <v>106</v>
      </c>
      <c r="D170" s="39"/>
      <c r="E170" s="21" t="s">
        <v>291</v>
      </c>
      <c r="F170" s="22">
        <v>870</v>
      </c>
      <c r="G170" s="42" t="s">
        <v>106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6" x14ac:dyDescent="0.3">
      <c r="A171" s="1"/>
      <c r="B171" s="21" t="s">
        <v>292</v>
      </c>
      <c r="C171" s="42" t="s">
        <v>6</v>
      </c>
      <c r="D171" s="39"/>
      <c r="E171" s="21" t="s">
        <v>292</v>
      </c>
      <c r="F171" s="22">
        <v>1750</v>
      </c>
      <c r="G171" s="42" t="s">
        <v>6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6" x14ac:dyDescent="0.3">
      <c r="A172" s="1"/>
      <c r="B172" s="21" t="s">
        <v>293</v>
      </c>
      <c r="C172" s="42" t="s">
        <v>6</v>
      </c>
      <c r="D172" s="39"/>
      <c r="E172" s="21" t="s">
        <v>293</v>
      </c>
      <c r="F172" s="22">
        <v>1750</v>
      </c>
      <c r="G172" s="42" t="s">
        <v>6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6" x14ac:dyDescent="0.3">
      <c r="A173" s="1"/>
      <c r="B173" s="48" t="s">
        <v>294</v>
      </c>
      <c r="C173" s="49" t="s">
        <v>6</v>
      </c>
      <c r="D173" s="50"/>
      <c r="E173" s="48" t="s">
        <v>294</v>
      </c>
      <c r="F173" s="51">
        <v>1198</v>
      </c>
      <c r="G173" s="49" t="s">
        <v>6</v>
      </c>
      <c r="H173" s="1"/>
      <c r="I173" s="1"/>
      <c r="J173" s="1"/>
      <c r="K173" s="5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6" x14ac:dyDescent="0.3">
      <c r="A174" s="1"/>
      <c r="B174" s="48" t="s">
        <v>295</v>
      </c>
      <c r="C174" s="49" t="s">
        <v>6</v>
      </c>
      <c r="D174" s="50"/>
      <c r="E174" s="48" t="s">
        <v>295</v>
      </c>
      <c r="F174" s="51">
        <v>1104</v>
      </c>
      <c r="G174" s="49" t="s">
        <v>6</v>
      </c>
      <c r="H174" s="1"/>
      <c r="I174" s="1"/>
      <c r="J174" s="1"/>
      <c r="K174" s="5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6" x14ac:dyDescent="0.3">
      <c r="A175" s="1"/>
      <c r="B175" s="48" t="s">
        <v>296</v>
      </c>
      <c r="C175" s="49" t="s">
        <v>6</v>
      </c>
      <c r="D175" s="50"/>
      <c r="E175" s="48" t="s">
        <v>296</v>
      </c>
      <c r="F175" s="51">
        <v>11404</v>
      </c>
      <c r="G175" s="49" t="s">
        <v>6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6" x14ac:dyDescent="0.3">
      <c r="A176" s="1"/>
      <c r="B176" s="48" t="s">
        <v>297</v>
      </c>
      <c r="C176" s="49" t="s">
        <v>6</v>
      </c>
      <c r="D176" s="50"/>
      <c r="E176" s="48" t="s">
        <v>297</v>
      </c>
      <c r="F176" s="51">
        <v>1198</v>
      </c>
      <c r="G176" s="49" t="s">
        <v>6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6" x14ac:dyDescent="0.3">
      <c r="A177" s="1"/>
      <c r="B177" s="48" t="s">
        <v>298</v>
      </c>
      <c r="C177" s="49" t="s">
        <v>6</v>
      </c>
      <c r="D177" s="50"/>
      <c r="E177" s="48" t="s">
        <v>298</v>
      </c>
      <c r="F177" s="51">
        <v>1198</v>
      </c>
      <c r="G177" s="49" t="s">
        <v>6</v>
      </c>
      <c r="H177" s="1"/>
      <c r="I177" s="52" t="s">
        <v>299</v>
      </c>
      <c r="J177" s="5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6" x14ac:dyDescent="0.3">
      <c r="A178" s="1"/>
      <c r="B178" s="48" t="s">
        <v>300</v>
      </c>
      <c r="C178" s="49" t="s">
        <v>6</v>
      </c>
      <c r="D178" s="50"/>
      <c r="E178" s="48" t="s">
        <v>300</v>
      </c>
      <c r="F178" s="51">
        <v>1716</v>
      </c>
      <c r="G178" s="49" t="s">
        <v>6</v>
      </c>
      <c r="H178" s="1"/>
      <c r="I178" s="52" t="s">
        <v>301</v>
      </c>
      <c r="J178" s="5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6" x14ac:dyDescent="0.3">
      <c r="A179" s="1"/>
      <c r="B179" s="48" t="s">
        <v>302</v>
      </c>
      <c r="C179" s="49" t="s">
        <v>6</v>
      </c>
      <c r="D179" s="50"/>
      <c r="E179" s="48" t="s">
        <v>302</v>
      </c>
      <c r="F179" s="51">
        <v>1848</v>
      </c>
      <c r="G179" s="49" t="s">
        <v>6</v>
      </c>
      <c r="H179" s="1"/>
      <c r="I179" s="1" t="s">
        <v>303</v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6" x14ac:dyDescent="0.3">
      <c r="A180" s="1"/>
      <c r="B180" s="48" t="s">
        <v>304</v>
      </c>
      <c r="C180" s="49" t="s">
        <v>6</v>
      </c>
      <c r="D180" s="50"/>
      <c r="E180" s="48" t="s">
        <v>304</v>
      </c>
      <c r="F180" s="51">
        <v>1716</v>
      </c>
      <c r="G180" s="49" t="s">
        <v>6</v>
      </c>
      <c r="H180" s="1"/>
      <c r="I180" s="1" t="s">
        <v>305</v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6" x14ac:dyDescent="0.3">
      <c r="A181" s="1"/>
      <c r="B181" s="48" t="s">
        <v>306</v>
      </c>
      <c r="C181" s="49" t="s">
        <v>6</v>
      </c>
      <c r="D181" s="50"/>
      <c r="E181" s="48" t="s">
        <v>306</v>
      </c>
      <c r="F181" s="51">
        <v>1716</v>
      </c>
      <c r="G181" s="49" t="s">
        <v>6</v>
      </c>
      <c r="H181" s="52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6" x14ac:dyDescent="0.3">
      <c r="A182" s="1"/>
      <c r="B182" s="48" t="s">
        <v>307</v>
      </c>
      <c r="C182" s="49" t="s">
        <v>6</v>
      </c>
      <c r="D182" s="50"/>
      <c r="E182" s="48" t="s">
        <v>307</v>
      </c>
      <c r="F182" s="51">
        <v>2038</v>
      </c>
      <c r="G182" s="49" t="s">
        <v>6</v>
      </c>
      <c r="H182" s="52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6" x14ac:dyDescent="0.3">
      <c r="A183" s="1"/>
      <c r="B183" s="48" t="s">
        <v>308</v>
      </c>
      <c r="C183" s="49" t="s">
        <v>6</v>
      </c>
      <c r="D183" s="50"/>
      <c r="E183" s="48" t="s">
        <v>308</v>
      </c>
      <c r="F183" s="51">
        <v>1944</v>
      </c>
      <c r="G183" s="49" t="s">
        <v>6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6" x14ac:dyDescent="0.3">
      <c r="A184" s="1"/>
      <c r="B184" s="48" t="s">
        <v>309</v>
      </c>
      <c r="C184" s="49" t="s">
        <v>6</v>
      </c>
      <c r="D184" s="50"/>
      <c r="E184" s="48" t="s">
        <v>309</v>
      </c>
      <c r="F184" s="51">
        <v>1944</v>
      </c>
      <c r="G184" s="49" t="s">
        <v>6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6" x14ac:dyDescent="0.3">
      <c r="A185" s="1"/>
      <c r="B185" s="48" t="s">
        <v>310</v>
      </c>
      <c r="C185" s="49" t="s">
        <v>6</v>
      </c>
      <c r="D185" s="50"/>
      <c r="E185" s="48" t="s">
        <v>310</v>
      </c>
      <c r="F185" s="51">
        <v>1524</v>
      </c>
      <c r="G185" s="49" t="s">
        <v>6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6" x14ac:dyDescent="0.3">
      <c r="A186" s="1"/>
      <c r="B186" s="48" t="s">
        <v>311</v>
      </c>
      <c r="C186" s="49" t="s">
        <v>6</v>
      </c>
      <c r="D186" s="50"/>
      <c r="E186" s="48" t="s">
        <v>311</v>
      </c>
      <c r="F186" s="51">
        <v>1404</v>
      </c>
      <c r="G186" s="49" t="s">
        <v>6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6" x14ac:dyDescent="0.3">
      <c r="A187" s="1"/>
      <c r="B187" s="48" t="s">
        <v>312</v>
      </c>
      <c r="C187" s="49" t="s">
        <v>6</v>
      </c>
      <c r="D187" s="50"/>
      <c r="E187" s="48" t="s">
        <v>312</v>
      </c>
      <c r="F187" s="51">
        <v>1404</v>
      </c>
      <c r="G187" s="49" t="s">
        <v>6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6" x14ac:dyDescent="0.3">
      <c r="A188" s="1"/>
      <c r="B188" s="48" t="s">
        <v>313</v>
      </c>
      <c r="C188" s="49" t="s">
        <v>6</v>
      </c>
      <c r="D188" s="50"/>
      <c r="E188" s="48" t="s">
        <v>313</v>
      </c>
      <c r="F188" s="51">
        <v>1716</v>
      </c>
      <c r="G188" s="49" t="s">
        <v>6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6" x14ac:dyDescent="0.3">
      <c r="A189" s="1"/>
      <c r="B189" s="48" t="s">
        <v>314</v>
      </c>
      <c r="C189" s="49" t="s">
        <v>6</v>
      </c>
      <c r="D189" s="50"/>
      <c r="E189" s="48" t="s">
        <v>314</v>
      </c>
      <c r="F189" s="51">
        <v>1644</v>
      </c>
      <c r="G189" s="49" t="s">
        <v>6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6" x14ac:dyDescent="0.3">
      <c r="A190" s="1"/>
      <c r="B190" s="48" t="s">
        <v>315</v>
      </c>
      <c r="C190" s="49" t="s">
        <v>6</v>
      </c>
      <c r="D190" s="50"/>
      <c r="E190" s="48" t="s">
        <v>315</v>
      </c>
      <c r="F190" s="51">
        <v>1644</v>
      </c>
      <c r="G190" s="49" t="s">
        <v>6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6" x14ac:dyDescent="0.3">
      <c r="A191" s="1"/>
      <c r="B191" s="48" t="s">
        <v>316</v>
      </c>
      <c r="C191" s="49" t="s">
        <v>6</v>
      </c>
      <c r="D191" s="50"/>
      <c r="E191" s="48" t="s">
        <v>316</v>
      </c>
      <c r="F191" s="51">
        <v>2616</v>
      </c>
      <c r="G191" s="49" t="s">
        <v>6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6" x14ac:dyDescent="0.3">
      <c r="A192" s="1"/>
      <c r="B192" s="48" t="s">
        <v>317</v>
      </c>
      <c r="C192" s="49" t="s">
        <v>6</v>
      </c>
      <c r="D192" s="50"/>
      <c r="E192" s="48" t="s">
        <v>317</v>
      </c>
      <c r="F192" s="51">
        <v>2328</v>
      </c>
      <c r="G192" s="49" t="s">
        <v>6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6" x14ac:dyDescent="0.3">
      <c r="A193" s="1"/>
      <c r="B193" s="48" t="s">
        <v>318</v>
      </c>
      <c r="C193" s="49" t="s">
        <v>6</v>
      </c>
      <c r="D193" s="50"/>
      <c r="E193" s="48" t="s">
        <v>318</v>
      </c>
      <c r="F193" s="51">
        <v>2220</v>
      </c>
      <c r="G193" s="49" t="s">
        <v>6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6" x14ac:dyDescent="0.3">
      <c r="A194" s="1"/>
      <c r="B194" s="48" t="s">
        <v>319</v>
      </c>
      <c r="C194" s="49" t="s">
        <v>6</v>
      </c>
      <c r="D194" s="50"/>
      <c r="E194" s="48" t="s">
        <v>319</v>
      </c>
      <c r="F194" s="51">
        <v>3024</v>
      </c>
      <c r="G194" s="49" t="s">
        <v>6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6" x14ac:dyDescent="0.3">
      <c r="A195" s="1"/>
      <c r="B195" s="48" t="s">
        <v>320</v>
      </c>
      <c r="C195" s="49" t="s">
        <v>6</v>
      </c>
      <c r="D195" s="50"/>
      <c r="E195" s="48" t="s">
        <v>320</v>
      </c>
      <c r="F195" s="51">
        <v>3108</v>
      </c>
      <c r="G195" s="49" t="s">
        <v>6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6" x14ac:dyDescent="0.3">
      <c r="A196" s="1"/>
      <c r="B196" s="48" t="s">
        <v>321</v>
      </c>
      <c r="C196" s="49" t="s">
        <v>6</v>
      </c>
      <c r="D196" s="50"/>
      <c r="E196" s="48" t="s">
        <v>321</v>
      </c>
      <c r="F196" s="51">
        <v>3060</v>
      </c>
      <c r="G196" s="49" t="s">
        <v>6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6" x14ac:dyDescent="0.3">
      <c r="A197" s="1"/>
      <c r="B197" s="48" t="s">
        <v>322</v>
      </c>
      <c r="C197" s="49" t="s">
        <v>6</v>
      </c>
      <c r="D197" s="50"/>
      <c r="E197" s="48" t="s">
        <v>322</v>
      </c>
      <c r="F197" s="51">
        <v>2820</v>
      </c>
      <c r="G197" s="49" t="s">
        <v>6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6" x14ac:dyDescent="0.3">
      <c r="A198" s="1"/>
      <c r="B198" s="48" t="s">
        <v>323</v>
      </c>
      <c r="C198" s="49" t="s">
        <v>6</v>
      </c>
      <c r="D198" s="50"/>
      <c r="E198" s="48" t="s">
        <v>323</v>
      </c>
      <c r="F198" s="51">
        <v>4668</v>
      </c>
      <c r="G198" s="49" t="s">
        <v>6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6" x14ac:dyDescent="0.3">
      <c r="A199" s="1"/>
      <c r="B199" s="48" t="s">
        <v>324</v>
      </c>
      <c r="C199" s="49" t="s">
        <v>6</v>
      </c>
      <c r="D199" s="50"/>
      <c r="E199" s="48" t="s">
        <v>324</v>
      </c>
      <c r="F199" s="51">
        <v>4308</v>
      </c>
      <c r="G199" s="49" t="s">
        <v>6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6" x14ac:dyDescent="0.3">
      <c r="A200" s="1"/>
      <c r="B200" s="48" t="s">
        <v>325</v>
      </c>
      <c r="C200" s="49" t="s">
        <v>6</v>
      </c>
      <c r="D200" s="50"/>
      <c r="E200" s="48" t="s">
        <v>325</v>
      </c>
      <c r="F200" s="51">
        <v>11268</v>
      </c>
      <c r="G200" s="49" t="s">
        <v>6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6" x14ac:dyDescent="0.3">
      <c r="A201" s="1"/>
      <c r="B201" s="48" t="s">
        <v>326</v>
      </c>
      <c r="C201" s="49" t="s">
        <v>6</v>
      </c>
      <c r="D201" s="50"/>
      <c r="E201" s="48" t="s">
        <v>326</v>
      </c>
      <c r="F201" s="51">
        <v>1700</v>
      </c>
      <c r="G201" s="49" t="s">
        <v>6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6" x14ac:dyDescent="0.3">
      <c r="A202" s="1"/>
      <c r="B202" s="48" t="s">
        <v>327</v>
      </c>
      <c r="C202" s="49" t="s">
        <v>6</v>
      </c>
      <c r="D202" s="50"/>
      <c r="E202" s="48" t="s">
        <v>327</v>
      </c>
      <c r="F202" s="51">
        <v>4800</v>
      </c>
      <c r="G202" s="49" t="s">
        <v>6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6" x14ac:dyDescent="0.3">
      <c r="A203" s="1"/>
      <c r="B203" s="48" t="s">
        <v>328</v>
      </c>
      <c r="C203" s="49" t="s">
        <v>6</v>
      </c>
      <c r="D203" s="50"/>
      <c r="E203" s="48" t="s">
        <v>328</v>
      </c>
      <c r="F203" s="51">
        <v>11000</v>
      </c>
      <c r="G203" s="49" t="s">
        <v>6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6" x14ac:dyDescent="0.3">
      <c r="A204" s="1"/>
      <c r="B204" s="21" t="s">
        <v>329</v>
      </c>
      <c r="C204" s="42" t="s">
        <v>108</v>
      </c>
      <c r="D204" s="39"/>
      <c r="E204" s="21" t="s">
        <v>329</v>
      </c>
      <c r="F204" s="22">
        <v>200</v>
      </c>
      <c r="G204" s="42" t="s">
        <v>108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6" x14ac:dyDescent="0.3">
      <c r="A205" s="1"/>
      <c r="B205" s="21" t="s">
        <v>330</v>
      </c>
      <c r="C205" s="42" t="s">
        <v>261</v>
      </c>
      <c r="D205" s="39"/>
      <c r="E205" s="21" t="s">
        <v>330</v>
      </c>
      <c r="F205" s="22">
        <v>15</v>
      </c>
      <c r="G205" s="42" t="s">
        <v>261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6" x14ac:dyDescent="0.3">
      <c r="A206" s="1"/>
      <c r="B206" s="21" t="s">
        <v>331</v>
      </c>
      <c r="C206" s="42" t="s">
        <v>261</v>
      </c>
      <c r="D206" s="39"/>
      <c r="E206" s="21" t="s">
        <v>331</v>
      </c>
      <c r="F206" s="22">
        <v>50</v>
      </c>
      <c r="G206" s="42" t="s">
        <v>261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6" x14ac:dyDescent="0.3">
      <c r="A207" s="1"/>
      <c r="B207" s="21" t="s">
        <v>332</v>
      </c>
      <c r="C207" s="42" t="s">
        <v>160</v>
      </c>
      <c r="D207" s="39"/>
      <c r="E207" s="21" t="s">
        <v>332</v>
      </c>
      <c r="F207" s="22">
        <v>33</v>
      </c>
      <c r="G207" s="42" t="s">
        <v>160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6" x14ac:dyDescent="0.3">
      <c r="A208" s="1"/>
      <c r="B208" s="21" t="s">
        <v>333</v>
      </c>
      <c r="C208" s="42" t="s">
        <v>261</v>
      </c>
      <c r="D208" s="39"/>
      <c r="E208" s="21" t="s">
        <v>333</v>
      </c>
      <c r="F208" s="22">
        <v>10</v>
      </c>
      <c r="G208" s="42" t="s">
        <v>261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6" x14ac:dyDescent="0.3">
      <c r="A209" s="1"/>
      <c r="B209" s="21" t="s">
        <v>334</v>
      </c>
      <c r="C209" s="42" t="s">
        <v>160</v>
      </c>
      <c r="D209" s="39"/>
      <c r="E209" s="21" t="s">
        <v>334</v>
      </c>
      <c r="F209" s="22">
        <v>50</v>
      </c>
      <c r="G209" s="42" t="s">
        <v>160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6" x14ac:dyDescent="0.3">
      <c r="A210" s="1"/>
      <c r="B210" s="21" t="s">
        <v>335</v>
      </c>
      <c r="C210" s="42" t="s">
        <v>336</v>
      </c>
      <c r="D210" s="39"/>
      <c r="E210" s="21" t="s">
        <v>335</v>
      </c>
      <c r="F210" s="22">
        <v>20</v>
      </c>
      <c r="G210" s="42" t="s">
        <v>336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6" x14ac:dyDescent="0.3">
      <c r="A211" s="1"/>
      <c r="B211" s="21" t="s">
        <v>337</v>
      </c>
      <c r="C211" s="42" t="s">
        <v>336</v>
      </c>
      <c r="D211" s="39"/>
      <c r="E211" s="21" t="s">
        <v>337</v>
      </c>
      <c r="F211" s="22">
        <v>15</v>
      </c>
      <c r="G211" s="42" t="s">
        <v>336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6" x14ac:dyDescent="0.3">
      <c r="A212" s="1"/>
      <c r="B212" s="21" t="s">
        <v>338</v>
      </c>
      <c r="C212" s="42" t="s">
        <v>336</v>
      </c>
      <c r="D212" s="39"/>
      <c r="E212" s="21" t="s">
        <v>338</v>
      </c>
      <c r="F212" s="22">
        <v>8</v>
      </c>
      <c r="G212" s="42" t="s">
        <v>336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6" x14ac:dyDescent="0.3">
      <c r="A213" s="1"/>
      <c r="B213" s="21" t="s">
        <v>121</v>
      </c>
      <c r="C213" s="42" t="s">
        <v>339</v>
      </c>
      <c r="D213" s="39"/>
      <c r="E213" s="21" t="s">
        <v>121</v>
      </c>
      <c r="F213" s="22">
        <v>1300</v>
      </c>
      <c r="G213" s="42" t="s">
        <v>339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6" x14ac:dyDescent="0.3">
      <c r="A214" s="1"/>
      <c r="B214" s="21" t="s">
        <v>124</v>
      </c>
      <c r="C214" s="42" t="s">
        <v>339</v>
      </c>
      <c r="D214" s="39"/>
      <c r="E214" s="21" t="s">
        <v>124</v>
      </c>
      <c r="F214" s="22">
        <v>1000</v>
      </c>
      <c r="G214" s="42" t="s">
        <v>339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6" x14ac:dyDescent="0.3">
      <c r="A215" s="1"/>
      <c r="B215" s="21" t="s">
        <v>126</v>
      </c>
      <c r="C215" s="42" t="s">
        <v>339</v>
      </c>
      <c r="D215" s="39"/>
      <c r="E215" s="21" t="s">
        <v>126</v>
      </c>
      <c r="F215" s="22">
        <v>1500</v>
      </c>
      <c r="G215" s="42" t="s">
        <v>339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6" x14ac:dyDescent="0.3">
      <c r="A216" s="1"/>
      <c r="B216" s="21" t="s">
        <v>129</v>
      </c>
      <c r="C216" s="42" t="s">
        <v>339</v>
      </c>
      <c r="D216" s="39"/>
      <c r="E216" s="21" t="s">
        <v>129</v>
      </c>
      <c r="F216" s="22">
        <v>2000</v>
      </c>
      <c r="G216" s="42" t="s">
        <v>339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6" x14ac:dyDescent="0.3">
      <c r="A217" s="1"/>
      <c r="B217" s="29" t="s">
        <v>165</v>
      </c>
      <c r="C217" s="53" t="s">
        <v>261</v>
      </c>
      <c r="D217" s="54"/>
      <c r="E217" s="29" t="s">
        <v>165</v>
      </c>
      <c r="F217" s="30">
        <v>3</v>
      </c>
      <c r="G217" s="53" t="s">
        <v>261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6" x14ac:dyDescent="0.3">
      <c r="A218" s="1"/>
      <c r="B218" s="29" t="s">
        <v>167</v>
      </c>
      <c r="C218" s="53" t="s">
        <v>261</v>
      </c>
      <c r="D218" s="54"/>
      <c r="E218" s="29" t="s">
        <v>167</v>
      </c>
      <c r="F218" s="30">
        <v>11</v>
      </c>
      <c r="G218" s="53" t="s">
        <v>261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6" x14ac:dyDescent="0.3">
      <c r="A219" s="1"/>
      <c r="B219" s="29" t="s">
        <v>169</v>
      </c>
      <c r="C219" s="53" t="s">
        <v>261</v>
      </c>
      <c r="D219" s="54"/>
      <c r="E219" s="29" t="s">
        <v>169</v>
      </c>
      <c r="F219" s="30">
        <v>15</v>
      </c>
      <c r="G219" s="53" t="s">
        <v>261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6" x14ac:dyDescent="0.3">
      <c r="A220" s="1"/>
      <c r="B220" s="29" t="s">
        <v>171</v>
      </c>
      <c r="C220" s="53" t="s">
        <v>261</v>
      </c>
      <c r="D220" s="54"/>
      <c r="E220" s="29" t="s">
        <v>171</v>
      </c>
      <c r="F220" s="30">
        <v>19</v>
      </c>
      <c r="G220" s="53" t="s">
        <v>261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6" x14ac:dyDescent="0.3">
      <c r="A221" s="1"/>
      <c r="B221" s="29" t="s">
        <v>173</v>
      </c>
      <c r="C221" s="53" t="s">
        <v>261</v>
      </c>
      <c r="D221" s="54"/>
      <c r="E221" s="29" t="s">
        <v>173</v>
      </c>
      <c r="F221" s="30">
        <v>38</v>
      </c>
      <c r="G221" s="53" t="s">
        <v>261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6" x14ac:dyDescent="0.3">
      <c r="A222" s="1"/>
      <c r="B222" s="27" t="s">
        <v>175</v>
      </c>
      <c r="C222" s="53" t="s">
        <v>6</v>
      </c>
      <c r="D222" s="54"/>
      <c r="E222" s="27" t="s">
        <v>175</v>
      </c>
      <c r="F222" s="28">
        <v>6</v>
      </c>
      <c r="G222" s="53" t="s">
        <v>6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6" x14ac:dyDescent="0.3">
      <c r="A223" s="1"/>
      <c r="B223" s="27" t="s">
        <v>177</v>
      </c>
      <c r="C223" s="53" t="s">
        <v>6</v>
      </c>
      <c r="D223" s="54"/>
      <c r="E223" s="27" t="s">
        <v>177</v>
      </c>
      <c r="F223" s="28">
        <v>17</v>
      </c>
      <c r="G223" s="53" t="s">
        <v>6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6" x14ac:dyDescent="0.3">
      <c r="A224" s="1"/>
      <c r="B224" s="27" t="s">
        <v>340</v>
      </c>
      <c r="C224" s="53" t="s">
        <v>6</v>
      </c>
      <c r="D224" s="54"/>
      <c r="E224" s="27" t="s">
        <v>340</v>
      </c>
      <c r="F224" s="28">
        <v>14</v>
      </c>
      <c r="G224" s="53" t="s">
        <v>6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6" x14ac:dyDescent="0.3">
      <c r="A225" s="1"/>
      <c r="B225" s="27" t="s">
        <v>179</v>
      </c>
      <c r="C225" s="53" t="s">
        <v>6</v>
      </c>
      <c r="D225" s="54"/>
      <c r="E225" s="27" t="s">
        <v>179</v>
      </c>
      <c r="F225" s="28">
        <v>19</v>
      </c>
      <c r="G225" s="53" t="s">
        <v>6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6" x14ac:dyDescent="0.3">
      <c r="A226" s="1"/>
      <c r="B226" s="27" t="s">
        <v>135</v>
      </c>
      <c r="C226" s="53" t="s">
        <v>261</v>
      </c>
      <c r="D226" s="54"/>
      <c r="E226" s="27" t="s">
        <v>135</v>
      </c>
      <c r="F226" s="28">
        <v>7</v>
      </c>
      <c r="G226" s="53" t="s">
        <v>261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6" x14ac:dyDescent="0.3">
      <c r="A227" s="1"/>
      <c r="B227" s="29" t="s">
        <v>138</v>
      </c>
      <c r="C227" s="53" t="s">
        <v>261</v>
      </c>
      <c r="D227" s="54"/>
      <c r="E227" s="29" t="s">
        <v>138</v>
      </c>
      <c r="F227" s="30">
        <v>7</v>
      </c>
      <c r="G227" s="53" t="s">
        <v>261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6" x14ac:dyDescent="0.3">
      <c r="A228" s="1"/>
      <c r="B228" s="29" t="s">
        <v>181</v>
      </c>
      <c r="C228" s="53" t="s">
        <v>261</v>
      </c>
      <c r="D228" s="54"/>
      <c r="E228" s="29" t="s">
        <v>181</v>
      </c>
      <c r="F228" s="30">
        <v>14</v>
      </c>
      <c r="G228" s="53" t="s">
        <v>261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6" x14ac:dyDescent="0.3">
      <c r="A229" s="1"/>
      <c r="B229" s="29" t="s">
        <v>183</v>
      </c>
      <c r="C229" s="53" t="s">
        <v>261</v>
      </c>
      <c r="D229" s="54"/>
      <c r="E229" s="29" t="s">
        <v>183</v>
      </c>
      <c r="F229" s="30">
        <v>17</v>
      </c>
      <c r="G229" s="53" t="s">
        <v>261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6" x14ac:dyDescent="0.3">
      <c r="A230" s="1"/>
      <c r="B230" s="31" t="s">
        <v>139</v>
      </c>
      <c r="C230" s="53" t="s">
        <v>261</v>
      </c>
      <c r="D230" s="54"/>
      <c r="E230" s="31" t="s">
        <v>139</v>
      </c>
      <c r="F230" s="30">
        <v>11</v>
      </c>
      <c r="G230" s="53" t="s">
        <v>261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6" x14ac:dyDescent="0.3">
      <c r="A231" s="1"/>
      <c r="B231" s="31" t="s">
        <v>185</v>
      </c>
      <c r="C231" s="53" t="s">
        <v>261</v>
      </c>
      <c r="D231" s="54"/>
      <c r="E231" s="31" t="s">
        <v>185</v>
      </c>
      <c r="F231" s="30">
        <v>23</v>
      </c>
      <c r="G231" s="53" t="s">
        <v>261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6" x14ac:dyDescent="0.3">
      <c r="A232" s="1"/>
      <c r="B232" s="31" t="s">
        <v>141</v>
      </c>
      <c r="C232" s="53" t="s">
        <v>261</v>
      </c>
      <c r="D232" s="54"/>
      <c r="E232" s="31" t="s">
        <v>141</v>
      </c>
      <c r="F232" s="32">
        <v>70</v>
      </c>
      <c r="G232" s="53" t="s">
        <v>261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6" x14ac:dyDescent="0.3">
      <c r="A233" s="1"/>
      <c r="B233" s="31" t="s">
        <v>187</v>
      </c>
      <c r="C233" s="53" t="s">
        <v>261</v>
      </c>
      <c r="D233" s="54"/>
      <c r="E233" s="31" t="s">
        <v>187</v>
      </c>
      <c r="F233" s="32">
        <v>160</v>
      </c>
      <c r="G233" s="53" t="s">
        <v>261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6" x14ac:dyDescent="0.3">
      <c r="A234" s="1"/>
      <c r="B234" s="31" t="s">
        <v>143</v>
      </c>
      <c r="C234" s="53" t="s">
        <v>261</v>
      </c>
      <c r="D234" s="54"/>
      <c r="E234" s="31" t="s">
        <v>143</v>
      </c>
      <c r="F234" s="32">
        <v>400</v>
      </c>
      <c r="G234" s="53" t="s">
        <v>261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6" x14ac:dyDescent="0.3">
      <c r="A235" s="1"/>
      <c r="B235" s="31" t="s">
        <v>189</v>
      </c>
      <c r="C235" s="53" t="s">
        <v>261</v>
      </c>
      <c r="D235" s="54"/>
      <c r="E235" s="31" t="s">
        <v>189</v>
      </c>
      <c r="F235" s="32">
        <v>800</v>
      </c>
      <c r="G235" s="53" t="s">
        <v>261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6" x14ac:dyDescent="0.3">
      <c r="A236" s="1"/>
      <c r="B236" s="31" t="s">
        <v>145</v>
      </c>
      <c r="C236" s="53" t="s">
        <v>261</v>
      </c>
      <c r="D236" s="54"/>
      <c r="E236" s="31" t="s">
        <v>145</v>
      </c>
      <c r="F236" s="32">
        <v>14</v>
      </c>
      <c r="G236" s="53" t="s">
        <v>261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6" x14ac:dyDescent="0.3">
      <c r="A237" s="1"/>
      <c r="B237" s="31" t="s">
        <v>191</v>
      </c>
      <c r="C237" s="53" t="s">
        <v>261</v>
      </c>
      <c r="D237" s="54"/>
      <c r="E237" s="31" t="s">
        <v>191</v>
      </c>
      <c r="F237" s="32">
        <v>23</v>
      </c>
      <c r="G237" s="53" t="s">
        <v>261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6" x14ac:dyDescent="0.3">
      <c r="A238" s="1"/>
      <c r="B238" s="31" t="s">
        <v>146</v>
      </c>
      <c r="C238" s="53" t="s">
        <v>261</v>
      </c>
      <c r="D238" s="54"/>
      <c r="E238" s="31" t="s">
        <v>146</v>
      </c>
      <c r="F238" s="32">
        <v>60</v>
      </c>
      <c r="G238" s="53" t="s">
        <v>261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6" x14ac:dyDescent="0.3">
      <c r="A239" s="1"/>
      <c r="B239" s="31" t="s">
        <v>193</v>
      </c>
      <c r="C239" s="53" t="s">
        <v>261</v>
      </c>
      <c r="D239" s="54"/>
      <c r="E239" s="31" t="s">
        <v>193</v>
      </c>
      <c r="F239" s="32">
        <v>120</v>
      </c>
      <c r="G239" s="53" t="s">
        <v>261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6" x14ac:dyDescent="0.3">
      <c r="A240" s="1"/>
      <c r="B240" s="31" t="s">
        <v>148</v>
      </c>
      <c r="C240" s="53" t="s">
        <v>261</v>
      </c>
      <c r="D240" s="54"/>
      <c r="E240" s="31" t="s">
        <v>148</v>
      </c>
      <c r="F240" s="32">
        <v>70</v>
      </c>
      <c r="G240" s="53" t="s">
        <v>261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6" x14ac:dyDescent="0.3">
      <c r="A241" s="1"/>
      <c r="B241" s="31" t="s">
        <v>195</v>
      </c>
      <c r="C241" s="53" t="s">
        <v>261</v>
      </c>
      <c r="D241" s="54"/>
      <c r="E241" s="31" t="s">
        <v>195</v>
      </c>
      <c r="F241" s="32">
        <v>160</v>
      </c>
      <c r="G241" s="53" t="s">
        <v>261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6" x14ac:dyDescent="0.3">
      <c r="A242" s="1"/>
      <c r="B242" s="31" t="s">
        <v>197</v>
      </c>
      <c r="C242" s="53" t="s">
        <v>341</v>
      </c>
      <c r="D242" s="54"/>
      <c r="E242" s="31" t="s">
        <v>197</v>
      </c>
      <c r="F242" s="32">
        <v>1070</v>
      </c>
      <c r="G242" s="53" t="s">
        <v>341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6" x14ac:dyDescent="0.3">
      <c r="A243" s="1"/>
      <c r="B243" s="31" t="s">
        <v>199</v>
      </c>
      <c r="C243" s="53" t="s">
        <v>261</v>
      </c>
      <c r="D243" s="54"/>
      <c r="E243" s="31" t="s">
        <v>199</v>
      </c>
      <c r="F243" s="32">
        <v>40</v>
      </c>
      <c r="G243" s="53" t="s">
        <v>261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6" x14ac:dyDescent="0.3">
      <c r="A244" s="1"/>
      <c r="B244" s="31" t="s">
        <v>201</v>
      </c>
      <c r="C244" s="53" t="s">
        <v>342</v>
      </c>
      <c r="D244" s="54"/>
      <c r="E244" s="31" t="s">
        <v>201</v>
      </c>
      <c r="F244" s="32">
        <v>2500</v>
      </c>
      <c r="G244" s="53" t="s">
        <v>342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6" x14ac:dyDescent="0.3">
      <c r="A245" s="1"/>
      <c r="B245" s="31" t="s">
        <v>203</v>
      </c>
      <c r="C245" s="53" t="s">
        <v>341</v>
      </c>
      <c r="D245" s="54"/>
      <c r="E245" s="31" t="s">
        <v>203</v>
      </c>
      <c r="F245" s="32">
        <v>2000</v>
      </c>
      <c r="G245" s="53" t="s">
        <v>341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6" x14ac:dyDescent="0.3">
      <c r="A246" s="1"/>
      <c r="B246" s="31" t="s">
        <v>205</v>
      </c>
      <c r="C246" s="53" t="s">
        <v>137</v>
      </c>
      <c r="D246" s="54"/>
      <c r="E246" s="31" t="s">
        <v>205</v>
      </c>
      <c r="F246" s="32">
        <v>535</v>
      </c>
      <c r="G246" s="53" t="s">
        <v>137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6" x14ac:dyDescent="0.3">
      <c r="A247" s="1"/>
      <c r="B247" s="31" t="s">
        <v>150</v>
      </c>
      <c r="C247" s="53" t="s">
        <v>137</v>
      </c>
      <c r="D247" s="54"/>
      <c r="E247" s="31" t="s">
        <v>150</v>
      </c>
      <c r="F247" s="34">
        <v>1000</v>
      </c>
      <c r="G247" s="53" t="s">
        <v>137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6" x14ac:dyDescent="0.3">
      <c r="A248" s="1"/>
      <c r="B248" s="31" t="s">
        <v>152</v>
      </c>
      <c r="C248" s="53" t="s">
        <v>137</v>
      </c>
      <c r="D248" s="54"/>
      <c r="E248" s="31" t="s">
        <v>152</v>
      </c>
      <c r="F248" s="32">
        <v>1500</v>
      </c>
      <c r="G248" s="53" t="s">
        <v>137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6" x14ac:dyDescent="0.3">
      <c r="A249" s="1"/>
      <c r="B249" s="31" t="s">
        <v>154</v>
      </c>
      <c r="C249" s="53" t="s">
        <v>137</v>
      </c>
      <c r="D249" s="54"/>
      <c r="E249" s="31" t="s">
        <v>154</v>
      </c>
      <c r="F249" s="34">
        <v>1000</v>
      </c>
      <c r="G249" s="53" t="s">
        <v>137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6" x14ac:dyDescent="0.3">
      <c r="A250" s="1"/>
      <c r="B250" s="31" t="s">
        <v>157</v>
      </c>
      <c r="C250" s="53" t="s">
        <v>137</v>
      </c>
      <c r="D250" s="54"/>
      <c r="E250" s="31" t="s">
        <v>157</v>
      </c>
      <c r="F250" s="34">
        <v>1500</v>
      </c>
      <c r="G250" s="53" t="s">
        <v>137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6" x14ac:dyDescent="0.3">
      <c r="A251" s="1"/>
      <c r="B251" s="31" t="s">
        <v>207</v>
      </c>
      <c r="C251" s="53" t="s">
        <v>137</v>
      </c>
      <c r="D251" s="54"/>
      <c r="E251" s="31" t="s">
        <v>207</v>
      </c>
      <c r="F251" s="32">
        <v>2500</v>
      </c>
      <c r="G251" s="53" t="s">
        <v>137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6" x14ac:dyDescent="0.3">
      <c r="A252" s="1"/>
      <c r="B252" s="37" t="s">
        <v>209</v>
      </c>
      <c r="C252" s="53" t="s">
        <v>137</v>
      </c>
      <c r="D252" s="54"/>
      <c r="E252" s="37" t="s">
        <v>209</v>
      </c>
      <c r="F252" s="38">
        <v>2500</v>
      </c>
      <c r="G252" s="53" t="s">
        <v>137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6" x14ac:dyDescent="0.3">
      <c r="A253" s="1"/>
      <c r="B253" s="37" t="s">
        <v>211</v>
      </c>
      <c r="C253" s="53" t="s">
        <v>137</v>
      </c>
      <c r="D253" s="54"/>
      <c r="E253" s="37" t="s">
        <v>211</v>
      </c>
      <c r="F253" s="38">
        <v>3000</v>
      </c>
      <c r="G253" s="53" t="s">
        <v>137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6" x14ac:dyDescent="0.3">
      <c r="A254" s="1"/>
      <c r="B254" s="37" t="s">
        <v>213</v>
      </c>
      <c r="C254" s="53" t="s">
        <v>137</v>
      </c>
      <c r="D254" s="54"/>
      <c r="E254" s="37" t="s">
        <v>213</v>
      </c>
      <c r="F254" s="38">
        <v>3500</v>
      </c>
      <c r="G254" s="53" t="s">
        <v>137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6" x14ac:dyDescent="0.3">
      <c r="A255" s="1"/>
      <c r="B255" s="31" t="s">
        <v>215</v>
      </c>
      <c r="C255" s="53" t="s">
        <v>343</v>
      </c>
      <c r="D255" s="54"/>
      <c r="E255" s="31" t="s">
        <v>215</v>
      </c>
      <c r="F255" s="32">
        <v>1500</v>
      </c>
      <c r="G255" s="53" t="s">
        <v>343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6" x14ac:dyDescent="0.3">
      <c r="A256" s="1"/>
      <c r="B256" s="31" t="s">
        <v>217</v>
      </c>
      <c r="C256" s="53" t="s">
        <v>343</v>
      </c>
      <c r="D256" s="54"/>
      <c r="E256" s="31" t="s">
        <v>217</v>
      </c>
      <c r="F256" s="32">
        <v>2500</v>
      </c>
      <c r="G256" s="53" t="s">
        <v>343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6" x14ac:dyDescent="0.3">
      <c r="A257" s="1"/>
      <c r="B257" s="31" t="s">
        <v>219</v>
      </c>
      <c r="C257" s="53" t="s">
        <v>343</v>
      </c>
      <c r="D257" s="54"/>
      <c r="E257" s="31" t="s">
        <v>219</v>
      </c>
      <c r="F257" s="32">
        <v>3000</v>
      </c>
      <c r="G257" s="53" t="s">
        <v>343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6" x14ac:dyDescent="0.3">
      <c r="A258" s="1"/>
      <c r="B258" s="31" t="s">
        <v>221</v>
      </c>
      <c r="C258" s="53" t="s">
        <v>341</v>
      </c>
      <c r="D258" s="54"/>
      <c r="E258" s="31" t="s">
        <v>221</v>
      </c>
      <c r="F258" s="32">
        <v>15000</v>
      </c>
      <c r="G258" s="53" t="s">
        <v>341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6" x14ac:dyDescent="0.3">
      <c r="A259" s="1"/>
      <c r="B259" s="31" t="s">
        <v>344</v>
      </c>
      <c r="C259" s="53" t="s">
        <v>6</v>
      </c>
      <c r="D259" s="54"/>
      <c r="E259" s="31" t="s">
        <v>344</v>
      </c>
      <c r="F259" s="32">
        <v>15000</v>
      </c>
      <c r="G259" s="53" t="s">
        <v>6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6" x14ac:dyDescent="0.3">
      <c r="A260" s="1"/>
      <c r="B260" s="31" t="s">
        <v>345</v>
      </c>
      <c r="C260" s="53" t="s">
        <v>6</v>
      </c>
      <c r="D260" s="54"/>
      <c r="E260" s="31" t="s">
        <v>345</v>
      </c>
      <c r="F260" s="32">
        <v>22000</v>
      </c>
      <c r="G260" s="53" t="s">
        <v>6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6" x14ac:dyDescent="0.3">
      <c r="A261" s="1"/>
      <c r="B261" s="31" t="s">
        <v>346</v>
      </c>
      <c r="C261" s="53" t="s">
        <v>6</v>
      </c>
      <c r="D261" s="54"/>
      <c r="E261" s="31" t="s">
        <v>346</v>
      </c>
      <c r="F261" s="32">
        <v>34000</v>
      </c>
      <c r="G261" s="53" t="s">
        <v>6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6" x14ac:dyDescent="0.3">
      <c r="A262" s="1"/>
      <c r="B262" s="31" t="s">
        <v>347</v>
      </c>
      <c r="C262" s="53" t="s">
        <v>6</v>
      </c>
      <c r="D262" s="54"/>
      <c r="E262" s="31" t="s">
        <v>347</v>
      </c>
      <c r="F262" s="32">
        <v>21000</v>
      </c>
      <c r="G262" s="53" t="s">
        <v>6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6" x14ac:dyDescent="0.3">
      <c r="A263" s="1"/>
      <c r="B263" s="31" t="s">
        <v>348</v>
      </c>
      <c r="C263" s="53" t="s">
        <v>6</v>
      </c>
      <c r="D263" s="54"/>
      <c r="E263" s="31" t="s">
        <v>348</v>
      </c>
      <c r="F263" s="32">
        <v>33000</v>
      </c>
      <c r="G263" s="53" t="s">
        <v>6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6" x14ac:dyDescent="0.3">
      <c r="A264" s="1"/>
      <c r="B264" s="31" t="s">
        <v>349</v>
      </c>
      <c r="C264" s="53" t="s">
        <v>6</v>
      </c>
      <c r="D264" s="54"/>
      <c r="E264" s="31" t="s">
        <v>349</v>
      </c>
      <c r="F264" s="32">
        <v>25000</v>
      </c>
      <c r="G264" s="53" t="s">
        <v>6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6" x14ac:dyDescent="0.3">
      <c r="A265" s="1"/>
      <c r="B265" s="31" t="s">
        <v>350</v>
      </c>
      <c r="C265" s="53" t="s">
        <v>6</v>
      </c>
      <c r="D265" s="54"/>
      <c r="E265" s="31" t="s">
        <v>350</v>
      </c>
      <c r="F265" s="32">
        <v>70000</v>
      </c>
      <c r="G265" s="53" t="s">
        <v>6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6" x14ac:dyDescent="0.3">
      <c r="A266" s="1"/>
      <c r="B266" s="31" t="s">
        <v>351</v>
      </c>
      <c r="C266" s="53" t="s">
        <v>106</v>
      </c>
      <c r="D266" s="54"/>
      <c r="E266" s="31" t="s">
        <v>351</v>
      </c>
      <c r="F266" s="32">
        <v>2200</v>
      </c>
      <c r="G266" s="53" t="s">
        <v>106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6" x14ac:dyDescent="0.3">
      <c r="A267" s="1"/>
      <c r="B267" s="31" t="s">
        <v>352</v>
      </c>
      <c r="C267" s="53" t="s">
        <v>353</v>
      </c>
      <c r="D267" s="54"/>
      <c r="E267" s="31" t="s">
        <v>352</v>
      </c>
      <c r="F267" s="32">
        <v>4590</v>
      </c>
      <c r="G267" s="53" t="s">
        <v>353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6" x14ac:dyDescent="0.3">
      <c r="A268" s="1"/>
      <c r="B268" s="31" t="s">
        <v>354</v>
      </c>
      <c r="C268" s="53" t="s">
        <v>353</v>
      </c>
      <c r="D268" s="54"/>
      <c r="E268" s="31" t="s">
        <v>354</v>
      </c>
      <c r="F268" s="32">
        <v>7990</v>
      </c>
      <c r="G268" s="53" t="s">
        <v>353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6" x14ac:dyDescent="0.3">
      <c r="A269" s="1"/>
      <c r="B269" s="31" t="s">
        <v>355</v>
      </c>
      <c r="C269" s="53" t="s">
        <v>353</v>
      </c>
      <c r="D269" s="54"/>
      <c r="E269" s="31" t="s">
        <v>355</v>
      </c>
      <c r="F269" s="32">
        <v>11500</v>
      </c>
      <c r="G269" s="53" t="s">
        <v>353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6" x14ac:dyDescent="0.3">
      <c r="A270" s="1"/>
      <c r="B270" s="31" t="s">
        <v>356</v>
      </c>
      <c r="C270" s="53" t="s">
        <v>357</v>
      </c>
      <c r="D270" s="54"/>
      <c r="E270" s="31" t="s">
        <v>356</v>
      </c>
      <c r="F270" s="55">
        <v>1350</v>
      </c>
      <c r="G270" s="53" t="s">
        <v>357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6" x14ac:dyDescent="0.3">
      <c r="A271" s="1"/>
      <c r="B271" s="31" t="s">
        <v>358</v>
      </c>
      <c r="C271" s="53" t="s">
        <v>357</v>
      </c>
      <c r="D271" s="54"/>
      <c r="E271" s="31" t="s">
        <v>358</v>
      </c>
      <c r="F271" s="55">
        <v>2550</v>
      </c>
      <c r="G271" s="53" t="s">
        <v>357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6" x14ac:dyDescent="0.3">
      <c r="A272" s="1"/>
      <c r="B272" s="31" t="s">
        <v>359</v>
      </c>
      <c r="C272" s="53" t="s">
        <v>357</v>
      </c>
      <c r="D272" s="54"/>
      <c r="E272" s="31" t="s">
        <v>359</v>
      </c>
      <c r="F272" s="55">
        <v>2150</v>
      </c>
      <c r="G272" s="53" t="s">
        <v>357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6" x14ac:dyDescent="0.3">
      <c r="A273" s="1"/>
      <c r="B273" s="31" t="s">
        <v>360</v>
      </c>
      <c r="C273" s="53" t="s">
        <v>357</v>
      </c>
      <c r="D273" s="54"/>
      <c r="E273" s="31" t="s">
        <v>360</v>
      </c>
      <c r="F273" s="55">
        <v>5700</v>
      </c>
      <c r="G273" s="53" t="s">
        <v>357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6" x14ac:dyDescent="0.3">
      <c r="A274" s="1"/>
      <c r="B274" s="31" t="s">
        <v>361</v>
      </c>
      <c r="C274" s="53" t="s">
        <v>357</v>
      </c>
      <c r="D274" s="54"/>
      <c r="E274" s="31" t="s">
        <v>361</v>
      </c>
      <c r="F274" s="55">
        <v>2790</v>
      </c>
      <c r="G274" s="53" t="s">
        <v>357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6" x14ac:dyDescent="0.3">
      <c r="A275" s="1"/>
      <c r="B275" s="31" t="s">
        <v>362</v>
      </c>
      <c r="C275" s="53" t="s">
        <v>6</v>
      </c>
      <c r="D275" s="54"/>
      <c r="E275" s="31" t="s">
        <v>362</v>
      </c>
      <c r="F275" s="56">
        <v>54500</v>
      </c>
      <c r="G275" s="53" t="s">
        <v>6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6" x14ac:dyDescent="0.3">
      <c r="A276" s="1"/>
      <c r="B276" s="31" t="s">
        <v>363</v>
      </c>
      <c r="C276" s="53" t="s">
        <v>6</v>
      </c>
      <c r="D276" s="54"/>
      <c r="E276" s="31" t="s">
        <v>363</v>
      </c>
      <c r="F276" s="57">
        <v>54500</v>
      </c>
      <c r="G276" s="53" t="s">
        <v>6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6" x14ac:dyDescent="0.3">
      <c r="A277" s="1"/>
      <c r="B277" s="31" t="s">
        <v>364</v>
      </c>
      <c r="C277" s="53" t="s">
        <v>6</v>
      </c>
      <c r="D277" s="54"/>
      <c r="E277" s="31" t="s">
        <v>364</v>
      </c>
      <c r="F277" s="57">
        <v>92800</v>
      </c>
      <c r="G277" s="53" t="s">
        <v>6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6" x14ac:dyDescent="0.3">
      <c r="A278" s="1"/>
      <c r="B278" s="31" t="s">
        <v>365</v>
      </c>
      <c r="C278" s="53" t="s">
        <v>6</v>
      </c>
      <c r="D278" s="54"/>
      <c r="E278" s="31" t="s">
        <v>365</v>
      </c>
      <c r="F278" s="57">
        <v>1800</v>
      </c>
      <c r="G278" s="53" t="s">
        <v>6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6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6" x14ac:dyDescent="0.3">
      <c r="A280" s="1"/>
      <c r="B280" s="58"/>
      <c r="C280" s="59"/>
      <c r="D280" s="1"/>
      <c r="E280" s="60" t="s">
        <v>4</v>
      </c>
      <c r="F280" s="61">
        <v>0</v>
      </c>
      <c r="G280" s="6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6" x14ac:dyDescent="0.3">
      <c r="A281" s="1"/>
      <c r="B281" s="1" t="s">
        <v>21</v>
      </c>
      <c r="C281" s="59" t="s">
        <v>366</v>
      </c>
      <c r="D281" s="1"/>
      <c r="E281" s="63" t="s">
        <v>21</v>
      </c>
      <c r="F281" s="61">
        <v>399</v>
      </c>
      <c r="G281" s="6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6" x14ac:dyDescent="0.3">
      <c r="A282" s="1"/>
      <c r="B282" s="1" t="s">
        <v>52</v>
      </c>
      <c r="C282" s="59" t="s">
        <v>366</v>
      </c>
      <c r="D282" s="1"/>
      <c r="E282" s="63" t="s">
        <v>52</v>
      </c>
      <c r="F282" s="61">
        <v>499</v>
      </c>
      <c r="G282" s="6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6" x14ac:dyDescent="0.3">
      <c r="A283" s="1"/>
      <c r="B283" s="1" t="s">
        <v>367</v>
      </c>
      <c r="C283" s="59" t="s">
        <v>366</v>
      </c>
      <c r="D283" s="1"/>
      <c r="E283" s="63" t="s">
        <v>367</v>
      </c>
      <c r="F283" s="61">
        <v>599</v>
      </c>
      <c r="G283" s="62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6" x14ac:dyDescent="0.3">
      <c r="A284" s="1"/>
      <c r="B284" s="1" t="s">
        <v>368</v>
      </c>
      <c r="C284" s="59" t="s">
        <v>366</v>
      </c>
      <c r="D284" s="1"/>
      <c r="E284" s="63" t="s">
        <v>368</v>
      </c>
      <c r="F284" s="61">
        <v>799</v>
      </c>
      <c r="G284" s="62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6" x14ac:dyDescent="0.3">
      <c r="A285" s="1"/>
      <c r="B285" s="1"/>
      <c r="C285" s="59"/>
      <c r="D285" s="1"/>
      <c r="E285" s="63" t="s">
        <v>369</v>
      </c>
      <c r="F285" s="61">
        <v>1200</v>
      </c>
      <c r="G285" s="62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6" x14ac:dyDescent="0.3">
      <c r="A286" s="1"/>
      <c r="B286" s="58"/>
      <c r="C286" s="1" t="s">
        <v>370</v>
      </c>
      <c r="D286" s="1"/>
      <c r="E286" s="60" t="s">
        <v>371</v>
      </c>
      <c r="F286" s="61"/>
      <c r="G286" s="62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6" x14ac:dyDescent="0.3">
      <c r="A287" s="1"/>
      <c r="B287" s="1" t="s">
        <v>372</v>
      </c>
      <c r="C287" s="1" t="s">
        <v>373</v>
      </c>
      <c r="D287" s="1"/>
      <c r="E287" s="64" t="s">
        <v>374</v>
      </c>
      <c r="F287" s="62" t="s">
        <v>375</v>
      </c>
      <c r="G287" s="62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6" x14ac:dyDescent="0.3">
      <c r="A288" s="1"/>
      <c r="B288" s="1" t="s">
        <v>120</v>
      </c>
      <c r="C288" s="1" t="s">
        <v>376</v>
      </c>
      <c r="D288" s="1"/>
      <c r="E288" s="64" t="s">
        <v>377</v>
      </c>
      <c r="F288" s="62" t="s">
        <v>378</v>
      </c>
      <c r="G288" s="62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6" x14ac:dyDescent="0.3">
      <c r="A289" s="1"/>
      <c r="B289" s="1" t="s">
        <v>379</v>
      </c>
      <c r="C289" s="1" t="s">
        <v>380</v>
      </c>
      <c r="D289" s="1"/>
      <c r="E289" s="64" t="s">
        <v>381</v>
      </c>
      <c r="F289" s="62" t="s">
        <v>382</v>
      </c>
      <c r="G289" s="62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6" x14ac:dyDescent="0.3">
      <c r="A290" s="1"/>
      <c r="B290" s="1" t="s">
        <v>383</v>
      </c>
      <c r="C290" s="1" t="s">
        <v>384</v>
      </c>
      <c r="D290" s="1"/>
      <c r="E290" s="64" t="s">
        <v>385</v>
      </c>
      <c r="F290" s="62" t="s">
        <v>386</v>
      </c>
      <c r="G290" s="62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6" x14ac:dyDescent="0.3">
      <c r="A291" s="1"/>
      <c r="B291" s="1" t="s">
        <v>387</v>
      </c>
      <c r="C291" s="1" t="s">
        <v>388</v>
      </c>
      <c r="D291" s="1"/>
      <c r="E291" s="64" t="s">
        <v>389</v>
      </c>
      <c r="F291" s="62" t="s">
        <v>390</v>
      </c>
      <c r="G291" s="62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6" x14ac:dyDescent="0.3">
      <c r="A292" s="1"/>
      <c r="B292" s="1" t="s">
        <v>391</v>
      </c>
      <c r="C292" s="1"/>
      <c r="D292" s="1"/>
      <c r="E292" s="64" t="s">
        <v>392</v>
      </c>
      <c r="F292" s="62" t="s">
        <v>393</v>
      </c>
      <c r="G292" s="62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6" x14ac:dyDescent="0.3">
      <c r="A293" s="1"/>
      <c r="B293" s="1" t="s">
        <v>394</v>
      </c>
      <c r="C293" s="1"/>
      <c r="D293" s="1"/>
      <c r="E293" s="64" t="s">
        <v>395</v>
      </c>
      <c r="F293" s="62"/>
      <c r="G293" s="62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6" x14ac:dyDescent="0.3">
      <c r="A294" s="1"/>
      <c r="B294" s="1"/>
      <c r="C294" s="1"/>
      <c r="D294" s="1"/>
      <c r="E294" s="65" t="s">
        <v>396</v>
      </c>
      <c r="F294" s="66" t="s">
        <v>397</v>
      </c>
      <c r="G294" s="66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6" x14ac:dyDescent="0.3">
      <c r="A295" s="1"/>
      <c r="B295" s="1"/>
      <c r="C295" s="1"/>
      <c r="D295" s="1"/>
      <c r="E295" s="64" t="s">
        <v>398</v>
      </c>
      <c r="F295" s="66" t="s">
        <v>399</v>
      </c>
      <c r="G295" s="66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6" x14ac:dyDescent="0.3">
      <c r="A296" s="1"/>
      <c r="B296" s="1"/>
      <c r="C296" s="1"/>
      <c r="D296" s="1"/>
      <c r="E296" s="65" t="s">
        <v>400</v>
      </c>
      <c r="F296" s="66" t="s">
        <v>401</v>
      </c>
      <c r="G296" s="66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6" x14ac:dyDescent="0.3">
      <c r="A297" s="1"/>
      <c r="B297" s="1"/>
      <c r="C297" s="1"/>
      <c r="D297" s="1"/>
      <c r="E297" s="64" t="s">
        <v>402</v>
      </c>
      <c r="F297" s="66" t="s">
        <v>403</v>
      </c>
      <c r="G297" s="66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6" x14ac:dyDescent="0.3">
      <c r="A298" s="1"/>
      <c r="B298" s="1"/>
      <c r="C298" s="1"/>
      <c r="D298" s="1"/>
      <c r="E298" s="64" t="s">
        <v>404</v>
      </c>
      <c r="F298" s="62"/>
      <c r="G298" s="62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6" x14ac:dyDescent="0.3">
      <c r="A299" s="1"/>
      <c r="B299" s="1"/>
      <c r="C299" s="1"/>
      <c r="D299" s="1"/>
      <c r="E299" s="64" t="s">
        <v>405</v>
      </c>
      <c r="F299" s="62"/>
      <c r="G299" s="62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6" x14ac:dyDescent="0.3">
      <c r="A300" s="1"/>
      <c r="B300" s="1"/>
      <c r="C300" s="1"/>
      <c r="D300" s="1"/>
      <c r="E300" s="64" t="s">
        <v>406</v>
      </c>
      <c r="F300" s="62"/>
      <c r="G300" s="62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6" x14ac:dyDescent="0.3">
      <c r="A301" s="1"/>
      <c r="B301" s="1"/>
      <c r="C301" s="1"/>
      <c r="D301" s="1"/>
      <c r="E301" s="64" t="s">
        <v>407</v>
      </c>
      <c r="F301" s="62"/>
      <c r="G301" s="62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6" x14ac:dyDescent="0.3">
      <c r="A302" s="1"/>
      <c r="B302" s="1"/>
      <c r="C302" s="1"/>
      <c r="D302" s="1"/>
      <c r="E302" s="65" t="s">
        <v>408</v>
      </c>
      <c r="F302" s="62"/>
      <c r="G302" s="62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6" x14ac:dyDescent="0.3">
      <c r="A303" s="1"/>
      <c r="B303" s="1"/>
      <c r="C303" s="1"/>
      <c r="D303" s="1"/>
      <c r="E303" s="1"/>
      <c r="F303" s="62"/>
      <c r="G303" s="62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6" x14ac:dyDescent="0.3">
      <c r="A304" s="1"/>
      <c r="B304" s="1"/>
      <c r="C304" s="1"/>
      <c r="D304" s="1"/>
      <c r="E304" s="1"/>
      <c r="F304" s="62"/>
      <c r="G304" s="62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6" x14ac:dyDescent="0.3">
      <c r="A305" s="1"/>
      <c r="B305" s="1"/>
      <c r="C305" s="1"/>
      <c r="D305" s="1"/>
      <c r="E305" s="1"/>
      <c r="F305" s="62"/>
      <c r="G305" s="62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6" x14ac:dyDescent="0.3">
      <c r="A306" s="1"/>
      <c r="B306" s="1"/>
      <c r="C306" s="1"/>
      <c r="D306" s="1"/>
      <c r="E306" s="1"/>
      <c r="F306" s="62"/>
      <c r="G306" s="62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6" x14ac:dyDescent="0.3">
      <c r="A307" s="1"/>
      <c r="B307" s="1"/>
      <c r="C307" s="1"/>
      <c r="D307" s="1"/>
      <c r="E307" s="1"/>
      <c r="F307" s="62"/>
      <c r="G307" s="62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6" x14ac:dyDescent="0.3">
      <c r="A308" s="1"/>
      <c r="B308" s="1"/>
      <c r="C308" s="1"/>
      <c r="D308" s="1"/>
      <c r="E308" s="1"/>
      <c r="F308" s="62"/>
      <c r="G308" s="62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6" x14ac:dyDescent="0.3">
      <c r="A309" s="1"/>
      <c r="B309" s="1"/>
      <c r="C309" s="1"/>
      <c r="D309" s="1"/>
      <c r="E309" s="1"/>
      <c r="F309" s="62"/>
      <c r="G309" s="62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6" x14ac:dyDescent="0.3">
      <c r="A310" s="1"/>
      <c r="B310" s="1"/>
      <c r="C310" s="1"/>
      <c r="D310" s="1"/>
      <c r="E310" s="1"/>
      <c r="F310" s="62"/>
      <c r="G310" s="62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6" x14ac:dyDescent="0.3">
      <c r="A311" s="1"/>
      <c r="B311" s="1"/>
      <c r="C311" s="1"/>
      <c r="D311" s="1"/>
      <c r="E311" s="1"/>
      <c r="F311" s="62"/>
      <c r="G311" s="62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6" x14ac:dyDescent="0.3">
      <c r="A312" s="1"/>
      <c r="B312" s="1"/>
      <c r="C312" s="1"/>
      <c r="D312" s="1"/>
      <c r="E312" s="1"/>
      <c r="F312" s="62"/>
      <c r="G312" s="62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6" x14ac:dyDescent="0.3">
      <c r="A313" s="1"/>
      <c r="B313" s="1"/>
      <c r="C313" s="1"/>
      <c r="D313" s="1"/>
      <c r="E313" s="1"/>
      <c r="F313" s="62"/>
      <c r="G313" s="62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6" x14ac:dyDescent="0.3">
      <c r="A314" s="1"/>
      <c r="B314" s="1"/>
      <c r="C314" s="1"/>
      <c r="D314" s="1"/>
      <c r="E314" s="1"/>
      <c r="F314" s="62"/>
      <c r="G314" s="62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6" x14ac:dyDescent="0.3">
      <c r="A315" s="1"/>
      <c r="B315" s="1"/>
      <c r="C315" s="1"/>
      <c r="D315" s="1"/>
      <c r="E315" s="1"/>
      <c r="F315" s="62"/>
      <c r="G315" s="62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6" x14ac:dyDescent="0.3">
      <c r="A316" s="1"/>
      <c r="B316" s="1"/>
      <c r="C316" s="1"/>
      <c r="D316" s="1"/>
      <c r="E316" s="1"/>
      <c r="F316" s="62"/>
      <c r="G316" s="62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6" x14ac:dyDescent="0.3">
      <c r="A317" s="1"/>
      <c r="B317" s="1"/>
      <c r="C317" s="1"/>
      <c r="D317" s="1"/>
      <c r="E317" s="1"/>
      <c r="F317" s="62"/>
      <c r="G317" s="62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6" x14ac:dyDescent="0.3">
      <c r="A318" s="1"/>
      <c r="B318" s="1"/>
      <c r="C318" s="1"/>
      <c r="D318" s="1"/>
      <c r="E318" s="1"/>
      <c r="F318" s="62"/>
      <c r="G318" s="62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6" x14ac:dyDescent="0.3">
      <c r="A319" s="1"/>
      <c r="B319" s="1"/>
      <c r="C319" s="1"/>
      <c r="D319" s="1"/>
      <c r="E319" s="1"/>
      <c r="F319" s="62"/>
      <c r="G319" s="62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6" x14ac:dyDescent="0.3">
      <c r="A320" s="1"/>
      <c r="B320" s="1"/>
      <c r="C320" s="1"/>
      <c r="D320" s="1"/>
      <c r="E320" s="1"/>
      <c r="F320" s="62"/>
      <c r="G320" s="62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6" x14ac:dyDescent="0.3">
      <c r="A321" s="1"/>
      <c r="B321" s="1"/>
      <c r="C321" s="1"/>
      <c r="D321" s="1"/>
      <c r="E321" s="1"/>
      <c r="F321" s="62"/>
      <c r="G321" s="62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6" x14ac:dyDescent="0.3">
      <c r="A322" s="1"/>
      <c r="B322" s="1"/>
      <c r="C322" s="1"/>
      <c r="D322" s="1"/>
      <c r="E322" s="1"/>
      <c r="F322" s="62"/>
      <c r="G322" s="62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6" x14ac:dyDescent="0.3">
      <c r="A323" s="1"/>
      <c r="B323" s="1"/>
      <c r="C323" s="1"/>
      <c r="D323" s="1"/>
      <c r="E323" s="1"/>
      <c r="F323" s="62"/>
      <c r="G323" s="62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6" x14ac:dyDescent="0.3">
      <c r="A324" s="1"/>
      <c r="B324" s="1"/>
      <c r="C324" s="1"/>
      <c r="D324" s="1"/>
      <c r="E324" s="1"/>
      <c r="F324" s="62"/>
      <c r="G324" s="62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6" x14ac:dyDescent="0.3">
      <c r="A325" s="1"/>
      <c r="B325" s="1"/>
      <c r="C325" s="1"/>
      <c r="D325" s="1"/>
      <c r="E325" s="1"/>
      <c r="F325" s="62"/>
      <c r="G325" s="62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6" x14ac:dyDescent="0.3">
      <c r="A326" s="1"/>
      <c r="B326" s="1"/>
      <c r="C326" s="1"/>
      <c r="D326" s="1"/>
      <c r="E326" s="1"/>
      <c r="F326" s="62"/>
      <c r="G326" s="62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6" x14ac:dyDescent="0.3">
      <c r="A327" s="1"/>
      <c r="B327" s="1"/>
      <c r="C327" s="1"/>
      <c r="D327" s="1"/>
      <c r="E327" s="1"/>
      <c r="F327" s="62"/>
      <c r="G327" s="62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6" x14ac:dyDescent="0.3">
      <c r="A328" s="1"/>
      <c r="B328" s="1"/>
      <c r="C328" s="1"/>
      <c r="D328" s="1"/>
      <c r="E328" s="1"/>
      <c r="F328" s="62"/>
      <c r="G328" s="62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6" x14ac:dyDescent="0.3">
      <c r="A329" s="1"/>
      <c r="B329" s="1"/>
      <c r="C329" s="1"/>
      <c r="D329" s="1"/>
      <c r="E329" s="1"/>
      <c r="F329" s="62"/>
      <c r="G329" s="62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6" x14ac:dyDescent="0.3">
      <c r="A330" s="1"/>
      <c r="B330" s="1"/>
      <c r="C330" s="1"/>
      <c r="D330" s="1"/>
      <c r="E330" s="1"/>
      <c r="F330" s="62"/>
      <c r="G330" s="62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6" x14ac:dyDescent="0.3">
      <c r="A331" s="1"/>
      <c r="B331" s="1"/>
      <c r="C331" s="1"/>
      <c r="D331" s="1"/>
      <c r="E331" s="1"/>
      <c r="F331" s="62"/>
      <c r="G331" s="62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6" x14ac:dyDescent="0.3">
      <c r="A332" s="1"/>
      <c r="B332" s="1"/>
      <c r="C332" s="1"/>
      <c r="D332" s="1"/>
      <c r="E332" s="1"/>
      <c r="F332" s="62"/>
      <c r="G332" s="62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6" x14ac:dyDescent="0.3">
      <c r="A333" s="1"/>
      <c r="B333" s="1"/>
      <c r="C333" s="1"/>
      <c r="D333" s="1"/>
      <c r="E333" s="1"/>
      <c r="F333" s="62"/>
      <c r="G333" s="62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6" x14ac:dyDescent="0.3">
      <c r="A334" s="1"/>
      <c r="B334" s="1"/>
      <c r="C334" s="1"/>
      <c r="D334" s="1"/>
      <c r="E334" s="1"/>
      <c r="F334" s="62"/>
      <c r="G334" s="62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6" x14ac:dyDescent="0.3">
      <c r="A335" s="1"/>
      <c r="B335" s="1"/>
      <c r="C335" s="1"/>
      <c r="D335" s="1"/>
      <c r="E335" s="1"/>
      <c r="F335" s="62"/>
      <c r="G335" s="62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6" x14ac:dyDescent="0.3">
      <c r="A336" s="1"/>
      <c r="B336" s="1"/>
      <c r="C336" s="1"/>
      <c r="D336" s="1"/>
      <c r="E336" s="1"/>
      <c r="F336" s="62"/>
      <c r="G336" s="62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6" x14ac:dyDescent="0.3">
      <c r="A337" s="1"/>
      <c r="B337" s="1"/>
      <c r="C337" s="1"/>
      <c r="D337" s="1"/>
      <c r="E337" s="1"/>
      <c r="F337" s="62"/>
      <c r="G337" s="62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6" x14ac:dyDescent="0.3">
      <c r="A338" s="1"/>
      <c r="B338" s="1"/>
      <c r="C338" s="1"/>
      <c r="D338" s="1"/>
      <c r="E338" s="1"/>
      <c r="F338" s="62"/>
      <c r="G338" s="62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6" x14ac:dyDescent="0.3">
      <c r="A339" s="1"/>
      <c r="B339" s="1"/>
      <c r="C339" s="1"/>
      <c r="D339" s="1"/>
      <c r="E339" s="1"/>
      <c r="F339" s="62"/>
      <c r="G339" s="62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6" x14ac:dyDescent="0.3">
      <c r="A340" s="1"/>
      <c r="B340" s="1"/>
      <c r="C340" s="1"/>
      <c r="D340" s="1"/>
      <c r="E340" s="1"/>
      <c r="F340" s="62"/>
      <c r="G340" s="62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6" x14ac:dyDescent="0.3">
      <c r="A341" s="1"/>
      <c r="B341" s="1"/>
      <c r="C341" s="1"/>
      <c r="D341" s="1"/>
      <c r="E341" s="1"/>
      <c r="F341" s="62"/>
      <c r="G341" s="62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6" x14ac:dyDescent="0.3">
      <c r="A342" s="1"/>
      <c r="B342" s="1"/>
      <c r="C342" s="1"/>
      <c r="D342" s="1"/>
      <c r="E342" s="1"/>
      <c r="F342" s="62"/>
      <c r="G342" s="62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6" x14ac:dyDescent="0.3">
      <c r="A343" s="1"/>
      <c r="B343" s="1"/>
      <c r="C343" s="1"/>
      <c r="D343" s="1"/>
      <c r="E343" s="1"/>
      <c r="F343" s="62"/>
      <c r="G343" s="62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6" x14ac:dyDescent="0.3">
      <c r="A344" s="1"/>
      <c r="B344" s="1"/>
      <c r="C344" s="1"/>
      <c r="D344" s="1"/>
      <c r="E344" s="1"/>
      <c r="F344" s="62"/>
      <c r="G344" s="62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6" x14ac:dyDescent="0.3">
      <c r="A345" s="1"/>
      <c r="B345" s="1"/>
      <c r="C345" s="1"/>
      <c r="D345" s="1"/>
      <c r="E345" s="1"/>
      <c r="F345" s="62"/>
      <c r="G345" s="62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6" x14ac:dyDescent="0.3">
      <c r="A346" s="1"/>
      <c r="B346" s="1"/>
      <c r="C346" s="1"/>
      <c r="D346" s="1"/>
      <c r="E346" s="1"/>
      <c r="F346" s="62"/>
      <c r="G346" s="62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6" x14ac:dyDescent="0.3">
      <c r="A347" s="1"/>
      <c r="B347" s="1"/>
      <c r="C347" s="1"/>
      <c r="D347" s="1"/>
      <c r="E347" s="1"/>
      <c r="F347" s="62"/>
      <c r="G347" s="62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6" x14ac:dyDescent="0.3">
      <c r="A348" s="1"/>
      <c r="B348" s="1"/>
      <c r="C348" s="1"/>
      <c r="D348" s="1"/>
      <c r="E348" s="1"/>
      <c r="F348" s="62"/>
      <c r="G348" s="62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6" x14ac:dyDescent="0.3">
      <c r="A349" s="1"/>
      <c r="B349" s="1"/>
      <c r="C349" s="1"/>
      <c r="D349" s="1"/>
      <c r="E349" s="1"/>
      <c r="F349" s="62"/>
      <c r="G349" s="62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6" x14ac:dyDescent="0.3">
      <c r="A350" s="1"/>
      <c r="B350" s="1"/>
      <c r="C350" s="1"/>
      <c r="D350" s="1"/>
      <c r="E350" s="1"/>
      <c r="F350" s="62"/>
      <c r="G350" s="62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6" x14ac:dyDescent="0.3">
      <c r="A351" s="1"/>
      <c r="B351" s="1"/>
      <c r="C351" s="1"/>
      <c r="D351" s="1"/>
      <c r="E351" s="1"/>
      <c r="F351" s="62"/>
      <c r="G351" s="62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6" x14ac:dyDescent="0.3">
      <c r="A352" s="1"/>
      <c r="B352" s="1"/>
      <c r="C352" s="1"/>
      <c r="D352" s="1"/>
      <c r="E352" s="1"/>
      <c r="F352" s="62"/>
      <c r="G352" s="62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6" x14ac:dyDescent="0.3">
      <c r="A353" s="1"/>
      <c r="B353" s="1"/>
      <c r="C353" s="1"/>
      <c r="D353" s="1"/>
      <c r="E353" s="1"/>
      <c r="F353" s="62"/>
      <c r="G353" s="62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6" x14ac:dyDescent="0.3">
      <c r="A354" s="1"/>
      <c r="B354" s="1"/>
      <c r="C354" s="1"/>
      <c r="D354" s="1"/>
      <c r="E354" s="1"/>
      <c r="F354" s="62"/>
      <c r="G354" s="62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6" x14ac:dyDescent="0.3">
      <c r="A355" s="1"/>
      <c r="B355" s="1"/>
      <c r="C355" s="1"/>
      <c r="D355" s="1"/>
      <c r="E355" s="1"/>
      <c r="F355" s="62"/>
      <c r="G355" s="62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6" x14ac:dyDescent="0.3">
      <c r="A356" s="1"/>
      <c r="B356" s="1"/>
      <c r="C356" s="1"/>
      <c r="D356" s="1"/>
      <c r="E356" s="1"/>
      <c r="F356" s="62"/>
      <c r="G356" s="62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6" x14ac:dyDescent="0.3">
      <c r="A357" s="1"/>
      <c r="B357" s="1"/>
      <c r="C357" s="1"/>
      <c r="D357" s="1"/>
      <c r="E357" s="1"/>
      <c r="F357" s="62"/>
      <c r="G357" s="62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6" x14ac:dyDescent="0.3">
      <c r="A358" s="1"/>
      <c r="B358" s="1"/>
      <c r="C358" s="1"/>
      <c r="D358" s="1"/>
      <c r="E358" s="1"/>
      <c r="F358" s="62"/>
      <c r="G358" s="62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6" x14ac:dyDescent="0.3">
      <c r="A359" s="1"/>
      <c r="B359" s="1"/>
      <c r="C359" s="1"/>
      <c r="D359" s="1"/>
      <c r="E359" s="1"/>
      <c r="F359" s="62"/>
      <c r="G359" s="62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6" x14ac:dyDescent="0.3">
      <c r="A360" s="1"/>
      <c r="B360" s="1"/>
      <c r="C360" s="1"/>
      <c r="D360" s="1"/>
      <c r="E360" s="1"/>
      <c r="F360" s="62"/>
      <c r="G360" s="62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6" x14ac:dyDescent="0.3">
      <c r="A361" s="1"/>
      <c r="B361" s="1"/>
      <c r="C361" s="1"/>
      <c r="D361" s="1"/>
      <c r="E361" s="1"/>
      <c r="F361" s="62"/>
      <c r="G361" s="62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6" x14ac:dyDescent="0.3">
      <c r="A362" s="1"/>
      <c r="B362" s="1"/>
      <c r="C362" s="1"/>
      <c r="D362" s="1"/>
      <c r="E362" s="1"/>
      <c r="F362" s="62"/>
      <c r="G362" s="62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6" x14ac:dyDescent="0.3">
      <c r="A363" s="1"/>
      <c r="B363" s="1"/>
      <c r="C363" s="1"/>
      <c r="D363" s="1"/>
      <c r="E363" s="1"/>
      <c r="F363" s="62"/>
      <c r="G363" s="62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6" x14ac:dyDescent="0.3">
      <c r="A364" s="1"/>
      <c r="B364" s="1"/>
      <c r="C364" s="1"/>
      <c r="D364" s="1"/>
      <c r="E364" s="1"/>
      <c r="F364" s="62"/>
      <c r="G364" s="62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6" x14ac:dyDescent="0.3">
      <c r="A365" s="1"/>
      <c r="B365" s="1"/>
      <c r="C365" s="1"/>
      <c r="D365" s="1"/>
      <c r="E365" s="1"/>
      <c r="F365" s="62"/>
      <c r="G365" s="62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6" x14ac:dyDescent="0.3">
      <c r="A366" s="1"/>
      <c r="B366" s="1"/>
      <c r="C366" s="1"/>
      <c r="D366" s="1"/>
      <c r="E366" s="1"/>
      <c r="F366" s="62"/>
      <c r="G366" s="62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6" x14ac:dyDescent="0.3">
      <c r="A367" s="1"/>
      <c r="B367" s="1"/>
      <c r="C367" s="1"/>
      <c r="D367" s="1"/>
      <c r="E367" s="1"/>
      <c r="F367" s="62"/>
      <c r="G367" s="62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6" x14ac:dyDescent="0.3">
      <c r="A368" s="1"/>
      <c r="B368" s="1"/>
      <c r="C368" s="1"/>
      <c r="D368" s="1"/>
      <c r="E368" s="1"/>
      <c r="F368" s="62"/>
      <c r="G368" s="62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6" x14ac:dyDescent="0.3">
      <c r="A369" s="1"/>
      <c r="B369" s="1"/>
      <c r="C369" s="1"/>
      <c r="D369" s="1"/>
      <c r="E369" s="1"/>
      <c r="F369" s="62"/>
      <c r="G369" s="62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6" x14ac:dyDescent="0.3">
      <c r="A370" s="1"/>
      <c r="B370" s="1"/>
      <c r="C370" s="1"/>
      <c r="D370" s="1"/>
      <c r="E370" s="1"/>
      <c r="F370" s="62"/>
      <c r="G370" s="62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6" x14ac:dyDescent="0.3">
      <c r="A371" s="1"/>
      <c r="B371" s="1"/>
      <c r="C371" s="1"/>
      <c r="D371" s="1"/>
      <c r="E371" s="1"/>
      <c r="F371" s="62"/>
      <c r="G371" s="62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6" x14ac:dyDescent="0.3">
      <c r="A372" s="1"/>
      <c r="B372" s="1"/>
      <c r="C372" s="1"/>
      <c r="D372" s="1"/>
      <c r="E372" s="1"/>
      <c r="F372" s="62"/>
      <c r="G372" s="62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6" x14ac:dyDescent="0.3">
      <c r="A373" s="1"/>
      <c r="B373" s="1"/>
      <c r="C373" s="1"/>
      <c r="D373" s="1"/>
      <c r="E373" s="1"/>
      <c r="F373" s="62"/>
      <c r="G373" s="62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6" x14ac:dyDescent="0.3">
      <c r="A374" s="1"/>
      <c r="B374" s="1"/>
      <c r="C374" s="1"/>
      <c r="D374" s="1"/>
      <c r="E374" s="1"/>
      <c r="F374" s="62"/>
      <c r="G374" s="62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6" x14ac:dyDescent="0.3">
      <c r="A375" s="1"/>
      <c r="B375" s="1"/>
      <c r="C375" s="1"/>
      <c r="D375" s="1"/>
      <c r="E375" s="1"/>
      <c r="F375" s="62"/>
      <c r="G375" s="62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6" x14ac:dyDescent="0.3">
      <c r="A376" s="1"/>
      <c r="B376" s="1"/>
      <c r="C376" s="1"/>
      <c r="D376" s="1"/>
      <c r="E376" s="1"/>
      <c r="F376" s="62"/>
      <c r="G376" s="62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6" x14ac:dyDescent="0.3">
      <c r="A377" s="1"/>
      <c r="B377" s="1"/>
      <c r="C377" s="1"/>
      <c r="D377" s="1"/>
      <c r="E377" s="1"/>
      <c r="F377" s="62"/>
      <c r="G377" s="62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6" x14ac:dyDescent="0.3">
      <c r="A378" s="1"/>
      <c r="B378" s="1"/>
      <c r="C378" s="1"/>
      <c r="D378" s="1"/>
      <c r="E378" s="1"/>
      <c r="F378" s="62"/>
      <c r="G378" s="62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6" x14ac:dyDescent="0.3">
      <c r="A379" s="1"/>
      <c r="B379" s="1"/>
      <c r="C379" s="1"/>
      <c r="D379" s="1"/>
      <c r="E379" s="1"/>
      <c r="F379" s="62"/>
      <c r="G379" s="62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6" x14ac:dyDescent="0.3">
      <c r="A380" s="1"/>
      <c r="B380" s="1"/>
      <c r="C380" s="1"/>
      <c r="D380" s="1"/>
      <c r="E380" s="1"/>
      <c r="F380" s="62"/>
      <c r="G380" s="62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6" x14ac:dyDescent="0.3">
      <c r="A381" s="1"/>
      <c r="B381" s="1"/>
      <c r="C381" s="1"/>
      <c r="D381" s="1"/>
      <c r="E381" s="1"/>
      <c r="F381" s="62"/>
      <c r="G381" s="62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6" x14ac:dyDescent="0.3">
      <c r="A382" s="1"/>
      <c r="B382" s="1"/>
      <c r="C382" s="1"/>
      <c r="D382" s="1"/>
      <c r="E382" s="1"/>
      <c r="F382" s="62"/>
      <c r="G382" s="62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6" x14ac:dyDescent="0.3">
      <c r="A383" s="1"/>
      <c r="B383" s="1"/>
      <c r="C383" s="1"/>
      <c r="D383" s="1"/>
      <c r="E383" s="1"/>
      <c r="F383" s="62"/>
      <c r="G383" s="62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6" x14ac:dyDescent="0.3">
      <c r="A384" s="1"/>
      <c r="B384" s="1"/>
      <c r="C384" s="1"/>
      <c r="D384" s="1"/>
      <c r="E384" s="1"/>
      <c r="F384" s="62"/>
      <c r="G384" s="62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6" x14ac:dyDescent="0.3">
      <c r="A385" s="1"/>
      <c r="B385" s="1"/>
      <c r="C385" s="1"/>
      <c r="D385" s="1"/>
      <c r="E385" s="1"/>
      <c r="F385" s="62"/>
      <c r="G385" s="62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6" x14ac:dyDescent="0.3">
      <c r="A386" s="1"/>
      <c r="B386" s="1"/>
      <c r="C386" s="1"/>
      <c r="D386" s="1"/>
      <c r="E386" s="1"/>
      <c r="F386" s="62"/>
      <c r="G386" s="62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6" x14ac:dyDescent="0.3">
      <c r="A387" s="1"/>
      <c r="B387" s="1"/>
      <c r="C387" s="1"/>
      <c r="D387" s="1"/>
      <c r="E387" s="1"/>
      <c r="F387" s="62"/>
      <c r="G387" s="62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6" x14ac:dyDescent="0.3">
      <c r="A388" s="1"/>
      <c r="B388" s="1"/>
      <c r="C388" s="1"/>
      <c r="D388" s="1"/>
      <c r="E388" s="1"/>
      <c r="F388" s="62"/>
      <c r="G388" s="62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6" x14ac:dyDescent="0.3">
      <c r="A389" s="1"/>
      <c r="B389" s="1"/>
      <c r="C389" s="1"/>
      <c r="D389" s="1"/>
      <c r="E389" s="1"/>
      <c r="F389" s="62"/>
      <c r="G389" s="62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6" x14ac:dyDescent="0.3">
      <c r="A390" s="1"/>
      <c r="B390" s="1"/>
      <c r="C390" s="1"/>
      <c r="D390" s="1"/>
      <c r="E390" s="1"/>
      <c r="F390" s="62"/>
      <c r="G390" s="62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6" x14ac:dyDescent="0.3">
      <c r="A391" s="1"/>
      <c r="B391" s="1"/>
      <c r="C391" s="1"/>
      <c r="D391" s="1"/>
      <c r="E391" s="1"/>
      <c r="F391" s="62"/>
      <c r="G391" s="62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6" x14ac:dyDescent="0.3">
      <c r="A392" s="1"/>
      <c r="B392" s="1"/>
      <c r="C392" s="1"/>
      <c r="D392" s="1"/>
      <c r="E392" s="1"/>
      <c r="F392" s="62"/>
      <c r="G392" s="62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6" x14ac:dyDescent="0.3">
      <c r="A393" s="1"/>
      <c r="B393" s="1"/>
      <c r="C393" s="1"/>
      <c r="D393" s="1"/>
      <c r="E393" s="1"/>
      <c r="F393" s="62"/>
      <c r="G393" s="62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6" x14ac:dyDescent="0.3">
      <c r="A394" s="1"/>
      <c r="B394" s="1"/>
      <c r="C394" s="1"/>
      <c r="D394" s="1"/>
      <c r="E394" s="1"/>
      <c r="F394" s="62"/>
      <c r="G394" s="62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6" x14ac:dyDescent="0.3">
      <c r="A395" s="1"/>
      <c r="B395" s="1"/>
      <c r="C395" s="1"/>
      <c r="D395" s="1"/>
      <c r="E395" s="1"/>
      <c r="F395" s="62"/>
      <c r="G395" s="62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6" x14ac:dyDescent="0.3">
      <c r="A396" s="1"/>
      <c r="B396" s="1"/>
      <c r="C396" s="1"/>
      <c r="D396" s="1"/>
      <c r="E396" s="1"/>
      <c r="F396" s="62"/>
      <c r="G396" s="62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6" x14ac:dyDescent="0.3">
      <c r="A397" s="1"/>
      <c r="B397" s="1"/>
      <c r="C397" s="1"/>
      <c r="D397" s="1"/>
      <c r="E397" s="1"/>
      <c r="F397" s="62"/>
      <c r="G397" s="62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6" x14ac:dyDescent="0.3">
      <c r="A398" s="1"/>
      <c r="B398" s="1"/>
      <c r="C398" s="1"/>
      <c r="D398" s="1"/>
      <c r="E398" s="1"/>
      <c r="F398" s="62"/>
      <c r="G398" s="62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6" x14ac:dyDescent="0.3">
      <c r="A399" s="1"/>
      <c r="B399" s="1"/>
      <c r="C399" s="1"/>
      <c r="D399" s="1"/>
      <c r="E399" s="1"/>
      <c r="F399" s="62"/>
      <c r="G399" s="62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6" x14ac:dyDescent="0.3">
      <c r="A400" s="1"/>
      <c r="B400" s="1"/>
      <c r="C400" s="1"/>
      <c r="D400" s="1"/>
      <c r="E400" s="1"/>
      <c r="F400" s="62"/>
      <c r="G400" s="62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6" x14ac:dyDescent="0.3">
      <c r="A401" s="1"/>
      <c r="B401" s="1"/>
      <c r="C401" s="1"/>
      <c r="D401" s="1"/>
      <c r="E401" s="1"/>
      <c r="F401" s="62"/>
      <c r="G401" s="62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6" x14ac:dyDescent="0.3">
      <c r="A402" s="1"/>
      <c r="B402" s="1"/>
      <c r="C402" s="1"/>
      <c r="D402" s="1"/>
      <c r="E402" s="1"/>
      <c r="F402" s="62"/>
      <c r="G402" s="62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6" x14ac:dyDescent="0.3">
      <c r="A403" s="1"/>
      <c r="B403" s="1"/>
      <c r="C403" s="1"/>
      <c r="D403" s="1"/>
      <c r="E403" s="1"/>
      <c r="F403" s="62"/>
      <c r="G403" s="62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6" x14ac:dyDescent="0.3">
      <c r="A404" s="1"/>
      <c r="B404" s="1"/>
      <c r="C404" s="1"/>
      <c r="D404" s="1"/>
      <c r="E404" s="1"/>
      <c r="F404" s="62"/>
      <c r="G404" s="6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6" x14ac:dyDescent="0.3">
      <c r="A405" s="1"/>
      <c r="B405" s="1"/>
      <c r="C405" s="1"/>
      <c r="D405" s="1"/>
      <c r="E405" s="1"/>
      <c r="F405" s="62"/>
      <c r="G405" s="62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6" x14ac:dyDescent="0.3">
      <c r="A406" s="1"/>
      <c r="B406" s="1"/>
      <c r="C406" s="1"/>
      <c r="D406" s="1"/>
      <c r="E406" s="1"/>
      <c r="F406" s="62"/>
      <c r="G406" s="62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6" x14ac:dyDescent="0.3">
      <c r="A407" s="1"/>
      <c r="B407" s="1"/>
      <c r="C407" s="1"/>
      <c r="D407" s="1"/>
      <c r="E407" s="1"/>
      <c r="F407" s="62"/>
      <c r="G407" s="62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6" x14ac:dyDescent="0.3">
      <c r="A408" s="1"/>
      <c r="B408" s="1"/>
      <c r="C408" s="1"/>
      <c r="D408" s="1"/>
      <c r="E408" s="1"/>
      <c r="F408" s="62"/>
      <c r="G408" s="62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6" x14ac:dyDescent="0.3">
      <c r="A409" s="1"/>
      <c r="B409" s="1"/>
      <c r="C409" s="1"/>
      <c r="D409" s="1"/>
      <c r="E409" s="1"/>
      <c r="F409" s="62"/>
      <c r="G409" s="62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6" x14ac:dyDescent="0.3">
      <c r="A410" s="1"/>
      <c r="B410" s="1"/>
      <c r="C410" s="1"/>
      <c r="D410" s="1"/>
      <c r="E410" s="1"/>
      <c r="F410" s="62"/>
      <c r="G410" s="62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6" x14ac:dyDescent="0.3">
      <c r="A411" s="1"/>
      <c r="B411" s="1"/>
      <c r="C411" s="1"/>
      <c r="D411" s="1"/>
      <c r="E411" s="1"/>
      <c r="F411" s="62"/>
      <c r="G411" s="62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6" x14ac:dyDescent="0.3">
      <c r="A412" s="1"/>
      <c r="B412" s="1"/>
      <c r="C412" s="1"/>
      <c r="D412" s="1"/>
      <c r="E412" s="1"/>
      <c r="F412" s="62"/>
      <c r="G412" s="62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6" x14ac:dyDescent="0.3">
      <c r="A413" s="1"/>
      <c r="B413" s="1"/>
      <c r="C413" s="1"/>
      <c r="D413" s="1"/>
      <c r="E413" s="1"/>
      <c r="F413" s="62"/>
      <c r="G413" s="62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6" x14ac:dyDescent="0.3">
      <c r="A414" s="1"/>
      <c r="B414" s="1"/>
      <c r="C414" s="1"/>
      <c r="D414" s="1"/>
      <c r="E414" s="1"/>
      <c r="F414" s="62"/>
      <c r="G414" s="62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6" x14ac:dyDescent="0.3">
      <c r="A415" s="1"/>
      <c r="B415" s="1"/>
      <c r="C415" s="1"/>
      <c r="D415" s="1"/>
      <c r="E415" s="1"/>
      <c r="F415" s="62"/>
      <c r="G415" s="62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6" x14ac:dyDescent="0.3">
      <c r="A416" s="1"/>
      <c r="B416" s="1"/>
      <c r="C416" s="1"/>
      <c r="D416" s="1"/>
      <c r="E416" s="1"/>
      <c r="F416" s="62"/>
      <c r="G416" s="62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6" x14ac:dyDescent="0.3">
      <c r="A417" s="1"/>
      <c r="B417" s="1"/>
      <c r="C417" s="1"/>
      <c r="D417" s="1"/>
      <c r="E417" s="1"/>
      <c r="F417" s="62"/>
      <c r="G417" s="62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6" x14ac:dyDescent="0.3">
      <c r="A418" s="1"/>
      <c r="B418" s="1"/>
      <c r="C418" s="1"/>
      <c r="D418" s="1"/>
      <c r="E418" s="1"/>
      <c r="F418" s="62"/>
      <c r="G418" s="62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6" x14ac:dyDescent="0.3">
      <c r="A419" s="1"/>
      <c r="B419" s="1"/>
      <c r="C419" s="1"/>
      <c r="D419" s="1"/>
      <c r="E419" s="1"/>
      <c r="F419" s="62"/>
      <c r="G419" s="62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6" x14ac:dyDescent="0.3">
      <c r="A420" s="1"/>
      <c r="B420" s="1"/>
      <c r="C420" s="1"/>
      <c r="D420" s="1"/>
      <c r="E420" s="1"/>
      <c r="F420" s="62"/>
      <c r="G420" s="62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6" x14ac:dyDescent="0.3">
      <c r="A421" s="1"/>
      <c r="B421" s="1"/>
      <c r="C421" s="1"/>
      <c r="D421" s="1"/>
      <c r="E421" s="1"/>
      <c r="F421" s="62"/>
      <c r="G421" s="62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6" x14ac:dyDescent="0.3">
      <c r="A422" s="1"/>
      <c r="B422" s="1"/>
      <c r="C422" s="1"/>
      <c r="D422" s="1"/>
      <c r="E422" s="1"/>
      <c r="F422" s="62"/>
      <c r="G422" s="62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6" x14ac:dyDescent="0.3">
      <c r="A423" s="1"/>
      <c r="B423" s="1"/>
      <c r="C423" s="1"/>
      <c r="D423" s="1"/>
      <c r="E423" s="1"/>
      <c r="F423" s="62"/>
      <c r="G423" s="62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6" x14ac:dyDescent="0.3">
      <c r="A424" s="1"/>
      <c r="B424" s="1"/>
      <c r="C424" s="1"/>
      <c r="D424" s="1"/>
      <c r="E424" s="1"/>
      <c r="F424" s="62"/>
      <c r="G424" s="62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6" x14ac:dyDescent="0.3">
      <c r="A425" s="1"/>
      <c r="B425" s="1"/>
      <c r="C425" s="1"/>
      <c r="D425" s="1"/>
      <c r="E425" s="1"/>
      <c r="F425" s="62"/>
      <c r="G425" s="62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6" x14ac:dyDescent="0.3">
      <c r="A426" s="1"/>
      <c r="B426" s="1"/>
      <c r="C426" s="1"/>
      <c r="D426" s="1"/>
      <c r="E426" s="1"/>
      <c r="F426" s="62"/>
      <c r="G426" s="62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6" x14ac:dyDescent="0.3">
      <c r="A427" s="1"/>
      <c r="B427" s="1"/>
      <c r="C427" s="1"/>
      <c r="D427" s="1"/>
      <c r="E427" s="1"/>
      <c r="F427" s="62"/>
      <c r="G427" s="62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6" x14ac:dyDescent="0.3">
      <c r="A428" s="1"/>
      <c r="B428" s="1"/>
      <c r="C428" s="1"/>
      <c r="D428" s="1"/>
      <c r="E428" s="1"/>
      <c r="F428" s="62"/>
      <c r="G428" s="62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6" x14ac:dyDescent="0.3">
      <c r="A429" s="1"/>
      <c r="B429" s="1"/>
      <c r="C429" s="1"/>
      <c r="D429" s="1"/>
      <c r="E429" s="1"/>
      <c r="F429" s="62"/>
      <c r="G429" s="62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6" x14ac:dyDescent="0.3">
      <c r="A430" s="1"/>
      <c r="B430" s="1"/>
      <c r="C430" s="1"/>
      <c r="D430" s="1"/>
      <c r="E430" s="1"/>
      <c r="F430" s="62"/>
      <c r="G430" s="62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6" x14ac:dyDescent="0.3">
      <c r="A431" s="1"/>
      <c r="B431" s="1"/>
      <c r="C431" s="1"/>
      <c r="D431" s="1"/>
      <c r="E431" s="1"/>
      <c r="F431" s="62"/>
      <c r="G431" s="62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6" x14ac:dyDescent="0.3">
      <c r="A432" s="1"/>
      <c r="B432" s="1"/>
      <c r="C432" s="1"/>
      <c r="D432" s="1"/>
      <c r="E432" s="1"/>
      <c r="F432" s="62"/>
      <c r="G432" s="62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6" x14ac:dyDescent="0.3">
      <c r="A433" s="1"/>
      <c r="B433" s="1"/>
      <c r="C433" s="1"/>
      <c r="D433" s="1"/>
      <c r="E433" s="1"/>
      <c r="F433" s="62"/>
      <c r="G433" s="62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6" x14ac:dyDescent="0.3">
      <c r="A434" s="1"/>
      <c r="B434" s="1"/>
      <c r="C434" s="1"/>
      <c r="D434" s="1"/>
      <c r="E434" s="1"/>
      <c r="F434" s="62"/>
      <c r="G434" s="62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6" x14ac:dyDescent="0.3">
      <c r="A435" s="1"/>
      <c r="B435" s="1"/>
      <c r="C435" s="1"/>
      <c r="D435" s="1"/>
      <c r="E435" s="1"/>
      <c r="F435" s="62"/>
      <c r="G435" s="62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6" x14ac:dyDescent="0.3">
      <c r="A436" s="1"/>
      <c r="B436" s="1"/>
      <c r="C436" s="1"/>
      <c r="D436" s="1"/>
      <c r="E436" s="1"/>
      <c r="F436" s="62"/>
      <c r="G436" s="62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6" x14ac:dyDescent="0.3">
      <c r="A437" s="1"/>
      <c r="B437" s="1"/>
      <c r="C437" s="1"/>
      <c r="D437" s="1"/>
      <c r="E437" s="1"/>
      <c r="F437" s="62"/>
      <c r="G437" s="62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6" x14ac:dyDescent="0.3">
      <c r="A438" s="1"/>
      <c r="B438" s="1"/>
      <c r="C438" s="1"/>
      <c r="D438" s="1"/>
      <c r="E438" s="1"/>
      <c r="F438" s="62"/>
      <c r="G438" s="62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6" x14ac:dyDescent="0.3">
      <c r="A439" s="1"/>
      <c r="B439" s="1"/>
      <c r="C439" s="1"/>
      <c r="D439" s="1"/>
      <c r="E439" s="1"/>
      <c r="F439" s="62"/>
      <c r="G439" s="62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6" x14ac:dyDescent="0.3">
      <c r="A440" s="1"/>
      <c r="B440" s="1"/>
      <c r="C440" s="1"/>
      <c r="D440" s="1"/>
      <c r="E440" s="1"/>
      <c r="F440" s="62"/>
      <c r="G440" s="62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6" x14ac:dyDescent="0.3">
      <c r="A441" s="1"/>
      <c r="B441" s="1"/>
      <c r="C441" s="1"/>
      <c r="D441" s="1"/>
      <c r="E441" s="1"/>
      <c r="F441" s="62"/>
      <c r="G441" s="62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6" x14ac:dyDescent="0.3">
      <c r="A442" s="1"/>
      <c r="B442" s="1"/>
      <c r="C442" s="1"/>
      <c r="D442" s="1"/>
      <c r="E442" s="1"/>
      <c r="F442" s="62"/>
      <c r="G442" s="62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6" x14ac:dyDescent="0.3">
      <c r="A443" s="1"/>
      <c r="B443" s="1"/>
      <c r="C443" s="1"/>
      <c r="D443" s="1"/>
      <c r="E443" s="1"/>
      <c r="F443" s="62"/>
      <c r="G443" s="62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6" x14ac:dyDescent="0.3">
      <c r="A444" s="1"/>
      <c r="B444" s="1"/>
      <c r="C444" s="1"/>
      <c r="D444" s="1"/>
      <c r="E444" s="1"/>
      <c r="F444" s="62"/>
      <c r="G444" s="62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6" x14ac:dyDescent="0.3">
      <c r="A445" s="1"/>
      <c r="B445" s="1"/>
      <c r="C445" s="1"/>
      <c r="D445" s="1"/>
      <c r="E445" s="1"/>
      <c r="F445" s="62"/>
      <c r="G445" s="62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6" x14ac:dyDescent="0.3">
      <c r="A446" s="1"/>
      <c r="B446" s="1"/>
      <c r="C446" s="1"/>
      <c r="D446" s="1"/>
      <c r="E446" s="1"/>
      <c r="F446" s="62"/>
      <c r="G446" s="62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6" x14ac:dyDescent="0.3">
      <c r="A447" s="1"/>
      <c r="B447" s="1"/>
      <c r="C447" s="1"/>
      <c r="D447" s="1"/>
      <c r="E447" s="1"/>
      <c r="F447" s="62"/>
      <c r="G447" s="62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6" x14ac:dyDescent="0.3">
      <c r="A448" s="1"/>
      <c r="B448" s="1"/>
      <c r="C448" s="1"/>
      <c r="D448" s="1"/>
      <c r="E448" s="1"/>
      <c r="F448" s="62"/>
      <c r="G448" s="62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6" x14ac:dyDescent="0.3">
      <c r="A449" s="1"/>
      <c r="B449" s="1"/>
      <c r="C449" s="1"/>
      <c r="D449" s="1"/>
      <c r="E449" s="1"/>
      <c r="F449" s="62"/>
      <c r="G449" s="62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6" x14ac:dyDescent="0.3">
      <c r="A450" s="1"/>
      <c r="B450" s="1"/>
      <c r="C450" s="1"/>
      <c r="D450" s="1"/>
      <c r="E450" s="1"/>
      <c r="F450" s="62"/>
      <c r="G450" s="62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6" x14ac:dyDescent="0.3">
      <c r="A451" s="1"/>
      <c r="B451" s="1"/>
      <c r="C451" s="1"/>
      <c r="D451" s="1"/>
      <c r="E451" s="1"/>
      <c r="F451" s="62"/>
      <c r="G451" s="62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6" x14ac:dyDescent="0.3">
      <c r="A452" s="1"/>
      <c r="B452" s="1"/>
      <c r="C452" s="1"/>
      <c r="D452" s="1"/>
      <c r="E452" s="1"/>
      <c r="F452" s="62"/>
      <c r="G452" s="62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6" x14ac:dyDescent="0.3">
      <c r="A453" s="1"/>
      <c r="B453" s="1"/>
      <c r="C453" s="1"/>
      <c r="D453" s="1"/>
      <c r="E453" s="1"/>
      <c r="F453" s="62"/>
      <c r="G453" s="62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6" x14ac:dyDescent="0.3">
      <c r="A454" s="1"/>
      <c r="B454" s="1"/>
      <c r="C454" s="1"/>
      <c r="D454" s="1"/>
      <c r="E454" s="1"/>
      <c r="F454" s="62"/>
      <c r="G454" s="62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6" x14ac:dyDescent="0.3">
      <c r="A455" s="1"/>
      <c r="B455" s="1"/>
      <c r="C455" s="1"/>
      <c r="D455" s="1"/>
      <c r="E455" s="1"/>
      <c r="F455" s="62"/>
      <c r="G455" s="62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6" x14ac:dyDescent="0.3">
      <c r="A456" s="1"/>
      <c r="B456" s="1"/>
      <c r="C456" s="1"/>
      <c r="D456" s="1"/>
      <c r="E456" s="1"/>
      <c r="F456" s="62"/>
      <c r="G456" s="62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6" x14ac:dyDescent="0.3">
      <c r="A457" s="1"/>
      <c r="B457" s="1"/>
      <c r="C457" s="1"/>
      <c r="D457" s="1"/>
      <c r="E457" s="1"/>
      <c r="F457" s="62"/>
      <c r="G457" s="62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6" x14ac:dyDescent="0.3">
      <c r="A458" s="1"/>
      <c r="B458" s="1"/>
      <c r="C458" s="1"/>
      <c r="D458" s="1"/>
      <c r="E458" s="1"/>
      <c r="F458" s="62"/>
      <c r="G458" s="62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6" x14ac:dyDescent="0.3">
      <c r="A459" s="1"/>
      <c r="B459" s="1"/>
      <c r="C459" s="1"/>
      <c r="D459" s="1"/>
      <c r="E459" s="1"/>
      <c r="F459" s="62"/>
      <c r="G459" s="62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6" x14ac:dyDescent="0.3">
      <c r="A460" s="1"/>
      <c r="B460" s="1"/>
      <c r="C460" s="1"/>
      <c r="D460" s="1"/>
      <c r="E460" s="1"/>
      <c r="F460" s="62"/>
      <c r="G460" s="62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6" x14ac:dyDescent="0.3">
      <c r="A461" s="1"/>
      <c r="B461" s="1"/>
      <c r="C461" s="1"/>
      <c r="D461" s="1"/>
      <c r="E461" s="1"/>
      <c r="F461" s="62"/>
      <c r="G461" s="62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6" x14ac:dyDescent="0.3">
      <c r="A462" s="1"/>
      <c r="B462" s="1"/>
      <c r="C462" s="1"/>
      <c r="D462" s="1"/>
      <c r="E462" s="1"/>
      <c r="F462" s="62"/>
      <c r="G462" s="62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6" x14ac:dyDescent="0.3">
      <c r="A463" s="1"/>
      <c r="B463" s="1"/>
      <c r="C463" s="1"/>
      <c r="D463" s="1"/>
      <c r="E463" s="1"/>
      <c r="F463" s="62"/>
      <c r="G463" s="62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6" x14ac:dyDescent="0.3">
      <c r="A464" s="1"/>
      <c r="B464" s="1"/>
      <c r="C464" s="1"/>
      <c r="D464" s="1"/>
      <c r="E464" s="1"/>
      <c r="F464" s="62"/>
      <c r="G464" s="62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6" x14ac:dyDescent="0.3">
      <c r="A465" s="1"/>
      <c r="B465" s="1"/>
      <c r="C465" s="1"/>
      <c r="D465" s="1"/>
      <c r="E465" s="1"/>
      <c r="F465" s="62"/>
      <c r="G465" s="62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6" x14ac:dyDescent="0.3">
      <c r="A466" s="1"/>
      <c r="B466" s="1"/>
      <c r="C466" s="1"/>
      <c r="D466" s="1"/>
      <c r="E466" s="1"/>
      <c r="F466" s="62"/>
      <c r="G466" s="62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6" x14ac:dyDescent="0.3">
      <c r="A467" s="1"/>
      <c r="B467" s="1"/>
      <c r="C467" s="1"/>
      <c r="D467" s="1"/>
      <c r="E467" s="1"/>
      <c r="F467" s="62"/>
      <c r="G467" s="62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6" x14ac:dyDescent="0.3">
      <c r="A468" s="1"/>
      <c r="B468" s="1"/>
      <c r="C468" s="1"/>
      <c r="D468" s="1"/>
      <c r="E468" s="1"/>
      <c r="F468" s="62"/>
      <c r="G468" s="62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6" x14ac:dyDescent="0.3">
      <c r="A469" s="1"/>
      <c r="B469" s="1"/>
      <c r="C469" s="1"/>
      <c r="D469" s="1"/>
      <c r="E469" s="1"/>
      <c r="F469" s="62"/>
      <c r="G469" s="62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6" x14ac:dyDescent="0.3">
      <c r="A470" s="1"/>
      <c r="B470" s="1"/>
      <c r="C470" s="1"/>
      <c r="D470" s="1"/>
      <c r="E470" s="1"/>
      <c r="F470" s="62"/>
      <c r="G470" s="62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6" x14ac:dyDescent="0.3">
      <c r="A471" s="1"/>
      <c r="B471" s="1"/>
      <c r="C471" s="1"/>
      <c r="D471" s="1"/>
      <c r="E471" s="1"/>
      <c r="F471" s="62"/>
      <c r="G471" s="62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6" x14ac:dyDescent="0.3">
      <c r="A472" s="1"/>
      <c r="B472" s="1"/>
      <c r="C472" s="1"/>
      <c r="D472" s="1"/>
      <c r="E472" s="1"/>
      <c r="F472" s="62"/>
      <c r="G472" s="62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6" x14ac:dyDescent="0.3">
      <c r="A473" s="1"/>
      <c r="B473" s="1"/>
      <c r="C473" s="1"/>
      <c r="D473" s="1"/>
      <c r="E473" s="1"/>
      <c r="F473" s="62"/>
      <c r="G473" s="62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6" x14ac:dyDescent="0.3">
      <c r="A474" s="1"/>
      <c r="B474" s="1"/>
      <c r="C474" s="1"/>
      <c r="D474" s="1"/>
      <c r="E474" s="1"/>
      <c r="F474" s="62"/>
      <c r="G474" s="62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6" x14ac:dyDescent="0.3">
      <c r="A475" s="1"/>
      <c r="B475" s="1"/>
      <c r="C475" s="1"/>
      <c r="D475" s="1"/>
      <c r="E475" s="1"/>
      <c r="F475" s="62"/>
      <c r="G475" s="62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6" x14ac:dyDescent="0.3">
      <c r="A476" s="1"/>
      <c r="B476" s="1"/>
      <c r="C476" s="1"/>
      <c r="D476" s="1"/>
      <c r="E476" s="1"/>
      <c r="F476" s="62"/>
      <c r="G476" s="62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6" x14ac:dyDescent="0.3">
      <c r="A477" s="1"/>
      <c r="B477" s="1"/>
      <c r="C477" s="1"/>
      <c r="D477" s="1"/>
      <c r="E477" s="1"/>
      <c r="F477" s="62"/>
      <c r="G477" s="62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6" x14ac:dyDescent="0.3">
      <c r="A478" s="1"/>
      <c r="B478" s="1"/>
      <c r="C478" s="1"/>
      <c r="D478" s="1"/>
      <c r="E478" s="1"/>
      <c r="F478" s="62"/>
      <c r="G478" s="62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6" x14ac:dyDescent="0.3">
      <c r="A479" s="1"/>
      <c r="B479" s="1"/>
      <c r="C479" s="1"/>
      <c r="D479" s="1"/>
      <c r="E479" s="1"/>
      <c r="F479" s="62"/>
      <c r="G479" s="62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6" x14ac:dyDescent="0.3">
      <c r="A480" s="1"/>
      <c r="B480" s="1"/>
      <c r="C480" s="1"/>
      <c r="D480" s="1"/>
      <c r="E480" s="1"/>
      <c r="F480" s="62"/>
      <c r="G480" s="62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6" x14ac:dyDescent="0.3">
      <c r="A481" s="1"/>
      <c r="B481" s="1"/>
      <c r="C481" s="1"/>
      <c r="D481" s="1"/>
      <c r="E481" s="1"/>
      <c r="F481" s="62"/>
      <c r="G481" s="62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6" x14ac:dyDescent="0.3">
      <c r="A482" s="1"/>
      <c r="B482" s="1"/>
      <c r="C482" s="1"/>
      <c r="D482" s="1"/>
      <c r="E482" s="1"/>
      <c r="F482" s="62"/>
      <c r="G482" s="62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6" x14ac:dyDescent="0.3">
      <c r="A483" s="1"/>
      <c r="B483" s="1"/>
      <c r="C483" s="1"/>
      <c r="D483" s="1"/>
      <c r="E483" s="1"/>
      <c r="F483" s="62"/>
      <c r="G483" s="62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6" x14ac:dyDescent="0.3">
      <c r="A484" s="1"/>
      <c r="B484" s="1"/>
      <c r="C484" s="1"/>
      <c r="D484" s="1"/>
      <c r="E484" s="1"/>
      <c r="F484" s="62"/>
      <c r="G484" s="62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6" x14ac:dyDescent="0.3">
      <c r="A485" s="1"/>
      <c r="B485" s="1"/>
      <c r="C485" s="1"/>
      <c r="D485" s="1"/>
      <c r="E485" s="1"/>
      <c r="F485" s="62"/>
      <c r="G485" s="62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6" x14ac:dyDescent="0.3">
      <c r="A486" s="1"/>
      <c r="B486" s="1"/>
      <c r="C486" s="1"/>
      <c r="D486" s="1"/>
      <c r="E486" s="1"/>
      <c r="F486" s="62"/>
      <c r="G486" s="62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6" x14ac:dyDescent="0.3">
      <c r="A487" s="1"/>
      <c r="B487" s="1"/>
      <c r="C487" s="1"/>
      <c r="D487" s="1"/>
      <c r="E487" s="1"/>
      <c r="F487" s="62"/>
      <c r="G487" s="62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6" x14ac:dyDescent="0.3">
      <c r="A488" s="1"/>
      <c r="B488" s="1"/>
      <c r="C488" s="1"/>
      <c r="D488" s="1"/>
      <c r="E488" s="1"/>
      <c r="F488" s="62"/>
      <c r="G488" s="62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6" x14ac:dyDescent="0.3">
      <c r="A489" s="1"/>
      <c r="B489" s="1"/>
      <c r="C489" s="1"/>
      <c r="D489" s="1"/>
      <c r="E489" s="1"/>
      <c r="F489" s="62"/>
      <c r="G489" s="62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6" x14ac:dyDescent="0.3">
      <c r="A490" s="1"/>
      <c r="B490" s="1"/>
      <c r="C490" s="1"/>
      <c r="D490" s="1"/>
      <c r="E490" s="1"/>
      <c r="F490" s="62"/>
      <c r="G490" s="62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6" x14ac:dyDescent="0.3">
      <c r="A491" s="1"/>
      <c r="B491" s="1"/>
      <c r="C491" s="1"/>
      <c r="D491" s="1"/>
      <c r="E491" s="1"/>
      <c r="F491" s="62"/>
      <c r="G491" s="62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6" x14ac:dyDescent="0.3">
      <c r="A492" s="1"/>
      <c r="B492" s="1"/>
      <c r="C492" s="1"/>
      <c r="D492" s="1"/>
      <c r="E492" s="1"/>
      <c r="F492" s="62"/>
      <c r="G492" s="62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6" x14ac:dyDescent="0.3">
      <c r="A493" s="1"/>
      <c r="B493" s="1"/>
      <c r="C493" s="1"/>
      <c r="D493" s="1"/>
      <c r="E493" s="1"/>
      <c r="F493" s="62"/>
      <c r="G493" s="62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6" x14ac:dyDescent="0.3">
      <c r="A494" s="1"/>
      <c r="B494" s="1"/>
      <c r="C494" s="1"/>
      <c r="D494" s="1"/>
      <c r="E494" s="1"/>
      <c r="F494" s="62"/>
      <c r="G494" s="62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6" x14ac:dyDescent="0.3">
      <c r="A495" s="1"/>
      <c r="B495" s="1"/>
      <c r="C495" s="1"/>
      <c r="D495" s="1"/>
      <c r="E495" s="1"/>
      <c r="F495" s="62"/>
      <c r="G495" s="62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6" x14ac:dyDescent="0.3">
      <c r="A496" s="1"/>
      <c r="B496" s="1"/>
      <c r="C496" s="1"/>
      <c r="D496" s="1"/>
      <c r="E496" s="1"/>
      <c r="F496" s="62"/>
      <c r="G496" s="62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6" x14ac:dyDescent="0.3">
      <c r="A497" s="1"/>
      <c r="B497" s="1"/>
      <c r="C497" s="1"/>
      <c r="D497" s="1"/>
      <c r="E497" s="1"/>
      <c r="F497" s="62"/>
      <c r="G497" s="62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6" x14ac:dyDescent="0.3">
      <c r="A498" s="1"/>
      <c r="B498" s="1"/>
      <c r="C498" s="1"/>
      <c r="D498" s="1"/>
      <c r="E498" s="1"/>
      <c r="F498" s="62"/>
      <c r="G498" s="62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6" x14ac:dyDescent="0.3">
      <c r="A499" s="1"/>
      <c r="B499" s="1"/>
      <c r="C499" s="1"/>
      <c r="D499" s="1"/>
      <c r="E499" s="1"/>
      <c r="F499" s="62"/>
      <c r="G499" s="62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6" x14ac:dyDescent="0.3">
      <c r="A500" s="1"/>
      <c r="B500" s="1"/>
      <c r="C500" s="1"/>
      <c r="D500" s="1"/>
      <c r="E500" s="1"/>
      <c r="F500" s="62"/>
      <c r="G500" s="62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6" x14ac:dyDescent="0.3">
      <c r="A501" s="1"/>
      <c r="B501" s="1"/>
      <c r="C501" s="1"/>
      <c r="D501" s="1"/>
      <c r="E501" s="1"/>
      <c r="F501" s="62"/>
      <c r="G501" s="62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6" x14ac:dyDescent="0.3">
      <c r="A502" s="1"/>
      <c r="B502" s="1"/>
      <c r="C502" s="1"/>
      <c r="D502" s="1"/>
      <c r="E502" s="1"/>
      <c r="F502" s="62"/>
      <c r="G502" s="62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6" x14ac:dyDescent="0.3">
      <c r="A503" s="1"/>
      <c r="B503" s="1"/>
      <c r="C503" s="1"/>
      <c r="D503" s="1"/>
      <c r="E503" s="1"/>
      <c r="F503" s="62"/>
      <c r="G503" s="62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6" x14ac:dyDescent="0.3">
      <c r="A504" s="1"/>
      <c r="B504" s="1"/>
      <c r="C504" s="1"/>
      <c r="D504" s="1"/>
      <c r="E504" s="1"/>
      <c r="F504" s="62"/>
      <c r="G504" s="62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6" x14ac:dyDescent="0.3">
      <c r="A505" s="1"/>
      <c r="B505" s="1"/>
      <c r="C505" s="1"/>
      <c r="D505" s="1"/>
      <c r="E505" s="1"/>
      <c r="F505" s="62"/>
      <c r="G505" s="62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6" x14ac:dyDescent="0.3">
      <c r="A506" s="1"/>
      <c r="B506" s="1"/>
      <c r="C506" s="1"/>
      <c r="D506" s="1"/>
      <c r="E506" s="1"/>
      <c r="F506" s="62"/>
      <c r="G506" s="62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6" x14ac:dyDescent="0.3">
      <c r="A507" s="1"/>
      <c r="B507" s="1"/>
      <c r="C507" s="1"/>
      <c r="D507" s="1"/>
      <c r="E507" s="1"/>
      <c r="F507" s="62"/>
      <c r="G507" s="62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6" x14ac:dyDescent="0.3">
      <c r="A508" s="1"/>
      <c r="B508" s="1"/>
      <c r="C508" s="1"/>
      <c r="D508" s="1"/>
      <c r="E508" s="1"/>
      <c r="F508" s="62"/>
      <c r="G508" s="62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6" x14ac:dyDescent="0.3">
      <c r="A509" s="1"/>
      <c r="B509" s="1"/>
      <c r="C509" s="1"/>
      <c r="D509" s="1"/>
      <c r="E509" s="1"/>
      <c r="F509" s="62"/>
      <c r="G509" s="62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6" x14ac:dyDescent="0.3">
      <c r="A510" s="1"/>
      <c r="B510" s="1"/>
      <c r="C510" s="1"/>
      <c r="D510" s="1"/>
      <c r="E510" s="1"/>
      <c r="F510" s="62"/>
      <c r="G510" s="62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6" x14ac:dyDescent="0.3">
      <c r="A511" s="1"/>
      <c r="B511" s="1"/>
      <c r="C511" s="1"/>
      <c r="D511" s="1"/>
      <c r="E511" s="1"/>
      <c r="F511" s="62"/>
      <c r="G511" s="62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6" x14ac:dyDescent="0.3">
      <c r="A512" s="1"/>
      <c r="B512" s="1"/>
      <c r="C512" s="1"/>
      <c r="D512" s="1"/>
      <c r="E512" s="1"/>
      <c r="F512" s="62"/>
      <c r="G512" s="62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6" x14ac:dyDescent="0.3">
      <c r="A513" s="1"/>
      <c r="B513" s="1"/>
      <c r="C513" s="1"/>
      <c r="D513" s="1"/>
      <c r="E513" s="1"/>
      <c r="F513" s="62"/>
      <c r="G513" s="62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6" x14ac:dyDescent="0.3">
      <c r="A514" s="1"/>
      <c r="B514" s="1"/>
      <c r="C514" s="1"/>
      <c r="D514" s="1"/>
      <c r="E514" s="1"/>
      <c r="F514" s="62"/>
      <c r="G514" s="62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6" x14ac:dyDescent="0.3">
      <c r="A515" s="1"/>
      <c r="B515" s="1"/>
      <c r="C515" s="1"/>
      <c r="D515" s="1"/>
      <c r="E515" s="1"/>
      <c r="F515" s="62"/>
      <c r="G515" s="62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6" x14ac:dyDescent="0.3">
      <c r="A516" s="1"/>
      <c r="B516" s="1"/>
      <c r="C516" s="1"/>
      <c r="D516" s="1"/>
      <c r="E516" s="1"/>
      <c r="F516" s="62"/>
      <c r="G516" s="62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6" x14ac:dyDescent="0.3">
      <c r="A517" s="1"/>
      <c r="B517" s="1"/>
      <c r="C517" s="1"/>
      <c r="D517" s="1"/>
      <c r="E517" s="1"/>
      <c r="F517" s="62"/>
      <c r="G517" s="62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6" x14ac:dyDescent="0.3">
      <c r="A518" s="1"/>
      <c r="B518" s="1"/>
      <c r="C518" s="1"/>
      <c r="D518" s="1"/>
      <c r="E518" s="1"/>
      <c r="F518" s="62"/>
      <c r="G518" s="62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6" x14ac:dyDescent="0.3">
      <c r="A519" s="1"/>
      <c r="B519" s="1"/>
      <c r="C519" s="1"/>
      <c r="D519" s="1"/>
      <c r="E519" s="1"/>
      <c r="F519" s="62"/>
      <c r="G519" s="62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6" x14ac:dyDescent="0.3">
      <c r="A520" s="1"/>
      <c r="B520" s="1"/>
      <c r="C520" s="1"/>
      <c r="D520" s="1"/>
      <c r="E520" s="1"/>
      <c r="F520" s="62"/>
      <c r="G520" s="62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6" x14ac:dyDescent="0.3">
      <c r="A521" s="1"/>
      <c r="B521" s="1"/>
      <c r="C521" s="1"/>
      <c r="D521" s="1"/>
      <c r="E521" s="1"/>
      <c r="F521" s="62"/>
      <c r="G521" s="62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6" x14ac:dyDescent="0.3">
      <c r="A522" s="1"/>
      <c r="B522" s="1"/>
      <c r="C522" s="1"/>
      <c r="D522" s="1"/>
      <c r="E522" s="1"/>
      <c r="F522" s="62"/>
      <c r="G522" s="62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6" x14ac:dyDescent="0.3">
      <c r="A523" s="1"/>
      <c r="B523" s="1"/>
      <c r="C523" s="1"/>
      <c r="D523" s="1"/>
      <c r="E523" s="1"/>
      <c r="F523" s="62"/>
      <c r="G523" s="62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6" x14ac:dyDescent="0.3">
      <c r="A524" s="1"/>
      <c r="B524" s="1"/>
      <c r="C524" s="1"/>
      <c r="D524" s="1"/>
      <c r="E524" s="1"/>
      <c r="F524" s="62"/>
      <c r="G524" s="62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6" x14ac:dyDescent="0.3">
      <c r="A525" s="1"/>
      <c r="B525" s="1"/>
      <c r="C525" s="1"/>
      <c r="D525" s="1"/>
      <c r="E525" s="1"/>
      <c r="F525" s="62"/>
      <c r="G525" s="62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6" x14ac:dyDescent="0.3">
      <c r="A526" s="1"/>
      <c r="B526" s="1"/>
      <c r="C526" s="1"/>
      <c r="D526" s="1"/>
      <c r="E526" s="1"/>
      <c r="F526" s="62"/>
      <c r="G526" s="62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6" x14ac:dyDescent="0.3">
      <c r="A527" s="1"/>
      <c r="B527" s="1"/>
      <c r="C527" s="1"/>
      <c r="D527" s="1"/>
      <c r="E527" s="1"/>
      <c r="F527" s="62"/>
      <c r="G527" s="62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6" x14ac:dyDescent="0.3">
      <c r="A528" s="1"/>
      <c r="B528" s="1"/>
      <c r="C528" s="1"/>
      <c r="D528" s="1"/>
      <c r="E528" s="1"/>
      <c r="F528" s="62"/>
      <c r="G528" s="62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6" x14ac:dyDescent="0.3">
      <c r="A529" s="1"/>
      <c r="B529" s="1"/>
      <c r="C529" s="1"/>
      <c r="D529" s="1"/>
      <c r="E529" s="1"/>
      <c r="F529" s="62"/>
      <c r="G529" s="62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6" x14ac:dyDescent="0.3">
      <c r="A530" s="1"/>
      <c r="B530" s="1"/>
      <c r="C530" s="1"/>
      <c r="D530" s="1"/>
      <c r="E530" s="1"/>
      <c r="F530" s="62"/>
      <c r="G530" s="62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6" x14ac:dyDescent="0.3">
      <c r="A531" s="1"/>
      <c r="B531" s="1"/>
      <c r="C531" s="1"/>
      <c r="D531" s="1"/>
      <c r="E531" s="1"/>
      <c r="F531" s="62"/>
      <c r="G531" s="62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6" x14ac:dyDescent="0.3">
      <c r="A532" s="1"/>
      <c r="B532" s="1"/>
      <c r="C532" s="1"/>
      <c r="D532" s="1"/>
      <c r="E532" s="1"/>
      <c r="F532" s="62"/>
      <c r="G532" s="62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6" x14ac:dyDescent="0.3">
      <c r="A533" s="1"/>
      <c r="B533" s="1"/>
      <c r="C533" s="1"/>
      <c r="D533" s="1"/>
      <c r="E533" s="1"/>
      <c r="F533" s="62"/>
      <c r="G533" s="62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6" x14ac:dyDescent="0.3">
      <c r="A534" s="1"/>
      <c r="B534" s="1"/>
      <c r="C534" s="1"/>
      <c r="D534" s="1"/>
      <c r="E534" s="1"/>
      <c r="F534" s="62"/>
      <c r="G534" s="62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6" x14ac:dyDescent="0.3">
      <c r="A535" s="1"/>
      <c r="B535" s="1"/>
      <c r="C535" s="1"/>
      <c r="D535" s="1"/>
      <c r="E535" s="1"/>
      <c r="F535" s="62"/>
      <c r="G535" s="62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6" x14ac:dyDescent="0.3">
      <c r="A536" s="1"/>
      <c r="B536" s="1"/>
      <c r="C536" s="1"/>
      <c r="D536" s="1"/>
      <c r="E536" s="1"/>
      <c r="F536" s="62"/>
      <c r="G536" s="62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6" x14ac:dyDescent="0.3">
      <c r="A537" s="1"/>
      <c r="B537" s="1"/>
      <c r="C537" s="1"/>
      <c r="D537" s="1"/>
      <c r="E537" s="1"/>
      <c r="F537" s="62"/>
      <c r="G537" s="62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6" x14ac:dyDescent="0.3">
      <c r="A538" s="1"/>
      <c r="B538" s="1"/>
      <c r="C538" s="1"/>
      <c r="D538" s="1"/>
      <c r="E538" s="1"/>
      <c r="F538" s="62"/>
      <c r="G538" s="62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6" x14ac:dyDescent="0.3">
      <c r="A539" s="1"/>
      <c r="B539" s="1"/>
      <c r="C539" s="1"/>
      <c r="D539" s="1"/>
      <c r="E539" s="1"/>
      <c r="F539" s="62"/>
      <c r="G539" s="62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6" x14ac:dyDescent="0.3">
      <c r="A540" s="1"/>
      <c r="B540" s="1"/>
      <c r="C540" s="1"/>
      <c r="D540" s="1"/>
      <c r="E540" s="1"/>
      <c r="F540" s="62"/>
      <c r="G540" s="62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6" x14ac:dyDescent="0.3">
      <c r="A541" s="1"/>
      <c r="B541" s="1"/>
      <c r="C541" s="1"/>
      <c r="D541" s="1"/>
      <c r="E541" s="1"/>
      <c r="F541" s="62"/>
      <c r="G541" s="62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6" x14ac:dyDescent="0.3">
      <c r="A542" s="1"/>
      <c r="B542" s="1"/>
      <c r="C542" s="1"/>
      <c r="D542" s="1"/>
      <c r="E542" s="1"/>
      <c r="F542" s="62"/>
      <c r="G542" s="62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6" x14ac:dyDescent="0.3">
      <c r="A543" s="1"/>
      <c r="B543" s="1"/>
      <c r="C543" s="1"/>
      <c r="D543" s="1"/>
      <c r="E543" s="1"/>
      <c r="F543" s="62"/>
      <c r="G543" s="62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6" x14ac:dyDescent="0.3">
      <c r="A544" s="1"/>
      <c r="B544" s="1"/>
      <c r="C544" s="1"/>
      <c r="D544" s="1"/>
      <c r="E544" s="1"/>
      <c r="F544" s="62"/>
      <c r="G544" s="62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6" x14ac:dyDescent="0.3">
      <c r="A545" s="1"/>
      <c r="B545" s="1"/>
      <c r="C545" s="1"/>
      <c r="D545" s="1"/>
      <c r="E545" s="1"/>
      <c r="F545" s="62"/>
      <c r="G545" s="62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6" x14ac:dyDescent="0.3">
      <c r="A546" s="1"/>
      <c r="B546" s="1"/>
      <c r="C546" s="1"/>
      <c r="D546" s="1"/>
      <c r="E546" s="1"/>
      <c r="F546" s="62"/>
      <c r="G546" s="62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6" x14ac:dyDescent="0.3">
      <c r="A547" s="1"/>
      <c r="B547" s="1"/>
      <c r="C547" s="1"/>
      <c r="D547" s="1"/>
      <c r="E547" s="1"/>
      <c r="F547" s="62"/>
      <c r="G547" s="62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6" x14ac:dyDescent="0.3">
      <c r="A548" s="1"/>
      <c r="B548" s="1"/>
      <c r="C548" s="1"/>
      <c r="D548" s="1"/>
      <c r="E548" s="1"/>
      <c r="F548" s="62"/>
      <c r="G548" s="62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6" x14ac:dyDescent="0.3">
      <c r="A549" s="1"/>
      <c r="B549" s="1"/>
      <c r="C549" s="1"/>
      <c r="D549" s="1"/>
      <c r="E549" s="1"/>
      <c r="F549" s="62"/>
      <c r="G549" s="62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6" x14ac:dyDescent="0.3">
      <c r="A550" s="1"/>
      <c r="B550" s="1"/>
      <c r="C550" s="1"/>
      <c r="D550" s="1"/>
      <c r="E550" s="1"/>
      <c r="F550" s="62"/>
      <c r="G550" s="62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6" x14ac:dyDescent="0.3">
      <c r="A551" s="1"/>
      <c r="B551" s="1"/>
      <c r="C551" s="1"/>
      <c r="D551" s="1"/>
      <c r="E551" s="1"/>
      <c r="F551" s="62"/>
      <c r="G551" s="62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6" x14ac:dyDescent="0.3">
      <c r="A552" s="1"/>
      <c r="B552" s="1"/>
      <c r="C552" s="1"/>
      <c r="D552" s="1"/>
      <c r="E552" s="1"/>
      <c r="F552" s="62"/>
      <c r="G552" s="62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6" x14ac:dyDescent="0.3">
      <c r="A553" s="1"/>
      <c r="B553" s="1"/>
      <c r="C553" s="1"/>
      <c r="D553" s="1"/>
      <c r="E553" s="1"/>
      <c r="F553" s="62"/>
      <c r="G553" s="62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6" x14ac:dyDescent="0.3">
      <c r="A554" s="1"/>
      <c r="B554" s="1"/>
      <c r="C554" s="1"/>
      <c r="D554" s="1"/>
      <c r="E554" s="1"/>
      <c r="F554" s="62"/>
      <c r="G554" s="62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6" x14ac:dyDescent="0.3">
      <c r="A555" s="1"/>
      <c r="B555" s="1"/>
      <c r="C555" s="1"/>
      <c r="D555" s="1"/>
      <c r="E555" s="1"/>
      <c r="F555" s="62"/>
      <c r="G555" s="62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6" x14ac:dyDescent="0.3">
      <c r="A556" s="1"/>
      <c r="B556" s="1"/>
      <c r="C556" s="1"/>
      <c r="D556" s="1"/>
      <c r="E556" s="1"/>
      <c r="F556" s="62"/>
      <c r="G556" s="62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6" x14ac:dyDescent="0.3">
      <c r="A557" s="1"/>
      <c r="B557" s="1"/>
      <c r="C557" s="1"/>
      <c r="D557" s="1"/>
      <c r="E557" s="1"/>
      <c r="F557" s="62"/>
      <c r="G557" s="62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6" x14ac:dyDescent="0.3">
      <c r="A558" s="1"/>
      <c r="B558" s="1"/>
      <c r="C558" s="1"/>
      <c r="D558" s="1"/>
      <c r="E558" s="1"/>
      <c r="F558" s="62"/>
      <c r="G558" s="62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6" x14ac:dyDescent="0.3">
      <c r="A559" s="1"/>
      <c r="B559" s="1"/>
      <c r="C559" s="1"/>
      <c r="D559" s="1"/>
      <c r="E559" s="1"/>
      <c r="F559" s="62"/>
      <c r="G559" s="62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6" x14ac:dyDescent="0.3">
      <c r="A560" s="1"/>
      <c r="B560" s="1"/>
      <c r="C560" s="1"/>
      <c r="D560" s="1"/>
      <c r="E560" s="1"/>
      <c r="F560" s="62"/>
      <c r="G560" s="62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6" x14ac:dyDescent="0.3">
      <c r="A561" s="1"/>
      <c r="B561" s="1"/>
      <c r="C561" s="1"/>
      <c r="D561" s="1"/>
      <c r="E561" s="1"/>
      <c r="F561" s="62"/>
      <c r="G561" s="62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6" x14ac:dyDescent="0.3">
      <c r="A562" s="1"/>
      <c r="B562" s="1"/>
      <c r="C562" s="1"/>
      <c r="D562" s="1"/>
      <c r="E562" s="1"/>
      <c r="F562" s="62"/>
      <c r="G562" s="62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6" x14ac:dyDescent="0.3">
      <c r="A563" s="1"/>
      <c r="B563" s="1"/>
      <c r="C563" s="1"/>
      <c r="D563" s="1"/>
      <c r="E563" s="1"/>
      <c r="F563" s="62"/>
      <c r="G563" s="62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6" x14ac:dyDescent="0.3">
      <c r="A564" s="1"/>
      <c r="B564" s="1"/>
      <c r="C564" s="1"/>
      <c r="D564" s="1"/>
      <c r="E564" s="1"/>
      <c r="F564" s="62"/>
      <c r="G564" s="62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6" x14ac:dyDescent="0.3">
      <c r="A565" s="1"/>
      <c r="B565" s="1"/>
      <c r="C565" s="1"/>
      <c r="D565" s="1"/>
      <c r="E565" s="1"/>
      <c r="F565" s="62"/>
      <c r="G565" s="62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6" x14ac:dyDescent="0.3">
      <c r="A566" s="1"/>
      <c r="B566" s="1"/>
      <c r="C566" s="1"/>
      <c r="D566" s="1"/>
      <c r="E566" s="1"/>
      <c r="F566" s="62"/>
      <c r="G566" s="62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6" x14ac:dyDescent="0.3">
      <c r="A567" s="1"/>
      <c r="B567" s="1"/>
      <c r="C567" s="1"/>
      <c r="D567" s="1"/>
      <c r="E567" s="1"/>
      <c r="F567" s="62"/>
      <c r="G567" s="62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6" x14ac:dyDescent="0.3">
      <c r="A568" s="1"/>
      <c r="B568" s="1"/>
      <c r="C568" s="1"/>
      <c r="D568" s="1"/>
      <c r="E568" s="1"/>
      <c r="F568" s="62"/>
      <c r="G568" s="62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6" x14ac:dyDescent="0.3">
      <c r="A569" s="1"/>
      <c r="B569" s="1"/>
      <c r="C569" s="1"/>
      <c r="D569" s="1"/>
      <c r="E569" s="1"/>
      <c r="F569" s="62"/>
      <c r="G569" s="62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6" x14ac:dyDescent="0.3">
      <c r="A570" s="1"/>
      <c r="B570" s="1"/>
      <c r="C570" s="1"/>
      <c r="D570" s="1"/>
      <c r="E570" s="1"/>
      <c r="F570" s="62"/>
      <c r="G570" s="62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6" x14ac:dyDescent="0.3">
      <c r="A571" s="1"/>
      <c r="B571" s="1"/>
      <c r="C571" s="1"/>
      <c r="D571" s="1"/>
      <c r="E571" s="1"/>
      <c r="F571" s="62"/>
      <c r="G571" s="62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6" x14ac:dyDescent="0.3">
      <c r="A572" s="1"/>
      <c r="B572" s="1"/>
      <c r="C572" s="1"/>
      <c r="D572" s="1"/>
      <c r="E572" s="1"/>
      <c r="F572" s="62"/>
      <c r="G572" s="62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6" x14ac:dyDescent="0.3">
      <c r="A573" s="1"/>
      <c r="B573" s="1"/>
      <c r="C573" s="1"/>
      <c r="D573" s="1"/>
      <c r="E573" s="1"/>
      <c r="F573" s="62"/>
      <c r="G573" s="62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6" x14ac:dyDescent="0.3">
      <c r="A574" s="1"/>
      <c r="B574" s="1"/>
      <c r="C574" s="1"/>
      <c r="D574" s="1"/>
      <c r="E574" s="1"/>
      <c r="F574" s="62"/>
      <c r="G574" s="62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6" x14ac:dyDescent="0.3">
      <c r="A575" s="1"/>
      <c r="B575" s="1"/>
      <c r="C575" s="1"/>
      <c r="D575" s="1"/>
      <c r="E575" s="1"/>
      <c r="F575" s="62"/>
      <c r="G575" s="62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6" x14ac:dyDescent="0.3">
      <c r="A576" s="1"/>
      <c r="B576" s="1"/>
      <c r="C576" s="1"/>
      <c r="D576" s="1"/>
      <c r="E576" s="1"/>
      <c r="F576" s="62"/>
      <c r="G576" s="62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6" x14ac:dyDescent="0.3">
      <c r="A577" s="1"/>
      <c r="B577" s="1"/>
      <c r="C577" s="1"/>
      <c r="D577" s="1"/>
      <c r="E577" s="1"/>
      <c r="F577" s="62"/>
      <c r="G577" s="62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6" x14ac:dyDescent="0.3">
      <c r="A578" s="1"/>
      <c r="B578" s="1"/>
      <c r="C578" s="1"/>
      <c r="D578" s="1"/>
      <c r="E578" s="1"/>
      <c r="F578" s="62"/>
      <c r="G578" s="62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6" x14ac:dyDescent="0.3">
      <c r="A579" s="1"/>
      <c r="B579" s="1"/>
      <c r="C579" s="1"/>
      <c r="D579" s="1"/>
      <c r="E579" s="1"/>
      <c r="F579" s="62"/>
      <c r="G579" s="62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6" x14ac:dyDescent="0.3">
      <c r="A580" s="1"/>
      <c r="B580" s="1"/>
      <c r="C580" s="1"/>
      <c r="D580" s="1"/>
      <c r="E580" s="1"/>
      <c r="F580" s="62"/>
      <c r="G580" s="62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6" x14ac:dyDescent="0.3">
      <c r="A581" s="1"/>
      <c r="B581" s="1"/>
      <c r="C581" s="1"/>
      <c r="D581" s="1"/>
      <c r="E581" s="1"/>
      <c r="F581" s="62"/>
      <c r="G581" s="62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6" x14ac:dyDescent="0.3">
      <c r="A582" s="1"/>
      <c r="B582" s="1"/>
      <c r="C582" s="1"/>
      <c r="D582" s="1"/>
      <c r="E582" s="1"/>
      <c r="F582" s="62"/>
      <c r="G582" s="62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6" x14ac:dyDescent="0.3">
      <c r="A583" s="1"/>
      <c r="B583" s="1"/>
      <c r="C583" s="1"/>
      <c r="D583" s="1"/>
      <c r="E583" s="1"/>
      <c r="F583" s="62"/>
      <c r="G583" s="62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6" x14ac:dyDescent="0.3">
      <c r="A584" s="1"/>
      <c r="B584" s="1"/>
      <c r="C584" s="1"/>
      <c r="D584" s="1"/>
      <c r="E584" s="1"/>
      <c r="F584" s="62"/>
      <c r="G584" s="62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6" x14ac:dyDescent="0.3">
      <c r="A585" s="1"/>
      <c r="B585" s="1"/>
      <c r="C585" s="1"/>
      <c r="D585" s="1"/>
      <c r="E585" s="1"/>
      <c r="F585" s="62"/>
      <c r="G585" s="62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6" x14ac:dyDescent="0.3">
      <c r="A586" s="1"/>
      <c r="B586" s="1"/>
      <c r="C586" s="1"/>
      <c r="D586" s="1"/>
      <c r="E586" s="1"/>
      <c r="F586" s="62"/>
      <c r="G586" s="62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6" x14ac:dyDescent="0.3">
      <c r="A587" s="1"/>
      <c r="B587" s="1"/>
      <c r="C587" s="1"/>
      <c r="D587" s="1"/>
      <c r="E587" s="1"/>
      <c r="F587" s="62"/>
      <c r="G587" s="62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6" x14ac:dyDescent="0.3">
      <c r="A588" s="1"/>
      <c r="B588" s="1"/>
      <c r="C588" s="1"/>
      <c r="D588" s="1"/>
      <c r="E588" s="1"/>
      <c r="F588" s="62"/>
      <c r="G588" s="62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6" x14ac:dyDescent="0.3">
      <c r="A589" s="1"/>
      <c r="B589" s="1"/>
      <c r="C589" s="1"/>
      <c r="D589" s="1"/>
      <c r="E589" s="1"/>
      <c r="F589" s="62"/>
      <c r="G589" s="62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6" x14ac:dyDescent="0.3">
      <c r="A590" s="1"/>
      <c r="B590" s="1"/>
      <c r="C590" s="1"/>
      <c r="D590" s="1"/>
      <c r="E590" s="1"/>
      <c r="F590" s="62"/>
      <c r="G590" s="62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6" x14ac:dyDescent="0.3">
      <c r="A591" s="1"/>
      <c r="B591" s="1"/>
      <c r="C591" s="1"/>
      <c r="D591" s="1"/>
      <c r="E591" s="1"/>
      <c r="F591" s="62"/>
      <c r="G591" s="62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6" x14ac:dyDescent="0.3">
      <c r="A592" s="1"/>
      <c r="B592" s="1"/>
      <c r="C592" s="1"/>
      <c r="D592" s="1"/>
      <c r="E592" s="1"/>
      <c r="F592" s="62"/>
      <c r="G592" s="62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6" x14ac:dyDescent="0.3">
      <c r="A593" s="1"/>
      <c r="B593" s="1"/>
      <c r="C593" s="1"/>
      <c r="D593" s="1"/>
      <c r="E593" s="1"/>
      <c r="F593" s="62"/>
      <c r="G593" s="62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6" x14ac:dyDescent="0.3">
      <c r="A594" s="1"/>
      <c r="B594" s="1"/>
      <c r="C594" s="1"/>
      <c r="D594" s="1"/>
      <c r="E594" s="1"/>
      <c r="F594" s="62"/>
      <c r="G594" s="62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6" x14ac:dyDescent="0.3">
      <c r="A595" s="1"/>
      <c r="B595" s="1"/>
      <c r="C595" s="1"/>
      <c r="D595" s="1"/>
      <c r="E595" s="1"/>
      <c r="F595" s="62"/>
      <c r="G595" s="62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6" x14ac:dyDescent="0.3">
      <c r="A596" s="1"/>
      <c r="B596" s="1"/>
      <c r="C596" s="1"/>
      <c r="D596" s="1"/>
      <c r="E596" s="1"/>
      <c r="F596" s="62"/>
      <c r="G596" s="62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6" x14ac:dyDescent="0.3">
      <c r="A597" s="1"/>
      <c r="B597" s="1"/>
      <c r="C597" s="1"/>
      <c r="D597" s="1"/>
      <c r="E597" s="1"/>
      <c r="F597" s="62"/>
      <c r="G597" s="62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6" x14ac:dyDescent="0.3">
      <c r="A598" s="1"/>
      <c r="B598" s="1"/>
      <c r="C598" s="1"/>
      <c r="D598" s="1"/>
      <c r="E598" s="1"/>
      <c r="F598" s="62"/>
      <c r="G598" s="62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6" x14ac:dyDescent="0.3">
      <c r="A599" s="1"/>
      <c r="B599" s="1"/>
      <c r="C599" s="1"/>
      <c r="D599" s="1"/>
      <c r="E599" s="1"/>
      <c r="F599" s="62"/>
      <c r="G599" s="62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6" x14ac:dyDescent="0.3">
      <c r="A600" s="1"/>
      <c r="B600" s="1"/>
      <c r="C600" s="1"/>
      <c r="D600" s="1"/>
      <c r="E600" s="1"/>
      <c r="F600" s="62"/>
      <c r="G600" s="62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6" x14ac:dyDescent="0.3">
      <c r="A601" s="1"/>
      <c r="B601" s="1"/>
      <c r="C601" s="1"/>
      <c r="D601" s="1"/>
      <c r="E601" s="1"/>
      <c r="F601" s="62"/>
      <c r="G601" s="62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6" x14ac:dyDescent="0.3">
      <c r="A602" s="1"/>
      <c r="B602" s="1"/>
      <c r="C602" s="1"/>
      <c r="D602" s="1"/>
      <c r="E602" s="1"/>
      <c r="F602" s="62"/>
      <c r="G602" s="62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6" x14ac:dyDescent="0.3">
      <c r="A603" s="1"/>
      <c r="B603" s="1"/>
      <c r="C603" s="1"/>
      <c r="D603" s="1"/>
      <c r="E603" s="1"/>
      <c r="F603" s="62"/>
      <c r="G603" s="62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6" x14ac:dyDescent="0.3">
      <c r="A604" s="1"/>
      <c r="B604" s="1"/>
      <c r="C604" s="1"/>
      <c r="D604" s="1"/>
      <c r="E604" s="1"/>
      <c r="F604" s="62"/>
      <c r="G604" s="62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6" x14ac:dyDescent="0.3">
      <c r="A605" s="1"/>
      <c r="B605" s="1"/>
      <c r="C605" s="1"/>
      <c r="D605" s="1"/>
      <c r="E605" s="1"/>
      <c r="F605" s="62"/>
      <c r="G605" s="62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6" x14ac:dyDescent="0.3">
      <c r="A606" s="1"/>
      <c r="B606" s="1"/>
      <c r="C606" s="1"/>
      <c r="D606" s="1"/>
      <c r="E606" s="1"/>
      <c r="F606" s="62"/>
      <c r="G606" s="62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6" x14ac:dyDescent="0.3">
      <c r="A607" s="1"/>
      <c r="B607" s="1"/>
      <c r="C607" s="1"/>
      <c r="D607" s="1"/>
      <c r="E607" s="1"/>
      <c r="F607" s="62"/>
      <c r="G607" s="62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6" x14ac:dyDescent="0.3">
      <c r="A608" s="1"/>
      <c r="B608" s="1"/>
      <c r="C608" s="1"/>
      <c r="D608" s="1"/>
      <c r="E608" s="1"/>
      <c r="F608" s="62"/>
      <c r="G608" s="62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6" x14ac:dyDescent="0.3">
      <c r="A609" s="1"/>
      <c r="B609" s="1"/>
      <c r="C609" s="1"/>
      <c r="D609" s="1"/>
      <c r="E609" s="1"/>
      <c r="F609" s="62"/>
      <c r="G609" s="62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6" x14ac:dyDescent="0.3">
      <c r="A610" s="1"/>
      <c r="B610" s="1"/>
      <c r="C610" s="1"/>
      <c r="D610" s="1"/>
      <c r="E610" s="1"/>
      <c r="F610" s="62"/>
      <c r="G610" s="62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6" x14ac:dyDescent="0.3">
      <c r="A611" s="1"/>
      <c r="B611" s="1"/>
      <c r="C611" s="1"/>
      <c r="D611" s="1"/>
      <c r="E611" s="1"/>
      <c r="F611" s="62"/>
      <c r="G611" s="62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6" x14ac:dyDescent="0.3">
      <c r="A612" s="1"/>
      <c r="B612" s="1"/>
      <c r="C612" s="1"/>
      <c r="D612" s="1"/>
      <c r="E612" s="1"/>
      <c r="F612" s="62"/>
      <c r="G612" s="62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6" x14ac:dyDescent="0.3">
      <c r="A613" s="1"/>
      <c r="B613" s="1"/>
      <c r="C613" s="1"/>
      <c r="D613" s="1"/>
      <c r="E613" s="1"/>
      <c r="F613" s="62"/>
      <c r="G613" s="62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6" x14ac:dyDescent="0.3">
      <c r="A614" s="1"/>
      <c r="B614" s="1"/>
      <c r="C614" s="1"/>
      <c r="D614" s="1"/>
      <c r="E614" s="1"/>
      <c r="F614" s="62"/>
      <c r="G614" s="62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6" x14ac:dyDescent="0.3">
      <c r="A615" s="1"/>
      <c r="B615" s="1"/>
      <c r="C615" s="1"/>
      <c r="D615" s="1"/>
      <c r="E615" s="1"/>
      <c r="F615" s="62"/>
      <c r="G615" s="62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6" x14ac:dyDescent="0.3">
      <c r="A616" s="1"/>
      <c r="B616" s="1"/>
      <c r="C616" s="1"/>
      <c r="D616" s="1"/>
      <c r="E616" s="1"/>
      <c r="F616" s="62"/>
      <c r="G616" s="62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6" x14ac:dyDescent="0.3">
      <c r="A617" s="1"/>
      <c r="B617" s="1"/>
      <c r="C617" s="1"/>
      <c r="D617" s="1"/>
      <c r="E617" s="1"/>
      <c r="F617" s="62"/>
      <c r="G617" s="62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6" x14ac:dyDescent="0.3">
      <c r="A618" s="1"/>
      <c r="B618" s="1"/>
      <c r="C618" s="1"/>
      <c r="D618" s="1"/>
      <c r="E618" s="1"/>
      <c r="F618" s="62"/>
      <c r="G618" s="62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6" x14ac:dyDescent="0.3">
      <c r="A619" s="1"/>
      <c r="B619" s="1"/>
      <c r="C619" s="1"/>
      <c r="D619" s="1"/>
      <c r="E619" s="1"/>
      <c r="F619" s="62"/>
      <c r="G619" s="62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6" x14ac:dyDescent="0.3">
      <c r="A620" s="1"/>
      <c r="B620" s="1"/>
      <c r="C620" s="1"/>
      <c r="D620" s="1"/>
      <c r="E620" s="1"/>
      <c r="F620" s="62"/>
      <c r="G620" s="62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6" x14ac:dyDescent="0.3">
      <c r="A621" s="1"/>
      <c r="B621" s="1"/>
      <c r="C621" s="1"/>
      <c r="D621" s="1"/>
      <c r="E621" s="1"/>
      <c r="F621" s="62"/>
      <c r="G621" s="62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6" x14ac:dyDescent="0.3">
      <c r="A622" s="1"/>
      <c r="B622" s="1"/>
      <c r="C622" s="1"/>
      <c r="D622" s="1"/>
      <c r="E622" s="1"/>
      <c r="F622" s="62"/>
      <c r="G622" s="62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6" x14ac:dyDescent="0.3">
      <c r="A623" s="1"/>
      <c r="B623" s="1"/>
      <c r="C623" s="1"/>
      <c r="D623" s="1"/>
      <c r="E623" s="1"/>
      <c r="F623" s="62"/>
      <c r="G623" s="62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6" x14ac:dyDescent="0.3">
      <c r="A624" s="1"/>
      <c r="B624" s="1"/>
      <c r="C624" s="1"/>
      <c r="D624" s="1"/>
      <c r="E624" s="1"/>
      <c r="F624" s="62"/>
      <c r="G624" s="62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6" x14ac:dyDescent="0.3">
      <c r="A625" s="1"/>
      <c r="B625" s="1"/>
      <c r="C625" s="1"/>
      <c r="D625" s="1"/>
      <c r="E625" s="1"/>
      <c r="F625" s="62"/>
      <c r="G625" s="62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6" x14ac:dyDescent="0.3">
      <c r="A626" s="1"/>
      <c r="B626" s="1"/>
      <c r="C626" s="1"/>
      <c r="D626" s="1"/>
      <c r="E626" s="1"/>
      <c r="F626" s="62"/>
      <c r="G626" s="62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6" x14ac:dyDescent="0.3">
      <c r="A627" s="1"/>
      <c r="B627" s="1"/>
      <c r="C627" s="1"/>
      <c r="D627" s="1"/>
      <c r="E627" s="1"/>
      <c r="F627" s="62"/>
      <c r="G627" s="62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6" x14ac:dyDescent="0.3">
      <c r="A628" s="1"/>
      <c r="B628" s="1"/>
      <c r="C628" s="1"/>
      <c r="D628" s="1"/>
      <c r="E628" s="1"/>
      <c r="F628" s="62"/>
      <c r="G628" s="62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6" x14ac:dyDescent="0.3">
      <c r="A629" s="1"/>
      <c r="B629" s="1"/>
      <c r="C629" s="1"/>
      <c r="D629" s="1"/>
      <c r="E629" s="1"/>
      <c r="F629" s="62"/>
      <c r="G629" s="62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6" x14ac:dyDescent="0.3">
      <c r="A630" s="1"/>
      <c r="B630" s="1"/>
      <c r="C630" s="1"/>
      <c r="D630" s="1"/>
      <c r="E630" s="1"/>
      <c r="F630" s="62"/>
      <c r="G630" s="62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6" x14ac:dyDescent="0.3">
      <c r="A631" s="1"/>
      <c r="B631" s="1"/>
      <c r="C631" s="1"/>
      <c r="D631" s="1"/>
      <c r="E631" s="1"/>
      <c r="F631" s="62"/>
      <c r="G631" s="62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6" x14ac:dyDescent="0.3">
      <c r="A632" s="1"/>
      <c r="B632" s="1"/>
      <c r="C632" s="1"/>
      <c r="D632" s="1"/>
      <c r="E632" s="1"/>
      <c r="F632" s="62"/>
      <c r="G632" s="62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6" x14ac:dyDescent="0.3">
      <c r="A633" s="1"/>
      <c r="B633" s="1"/>
      <c r="C633" s="1"/>
      <c r="D633" s="1"/>
      <c r="E633" s="1"/>
      <c r="F633" s="62"/>
      <c r="G633" s="62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6" x14ac:dyDescent="0.3">
      <c r="A634" s="1"/>
      <c r="B634" s="1"/>
      <c r="C634" s="1"/>
      <c r="D634" s="1"/>
      <c r="E634" s="1"/>
      <c r="F634" s="62"/>
      <c r="G634" s="62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6" x14ac:dyDescent="0.3">
      <c r="A635" s="1"/>
      <c r="B635" s="1"/>
      <c r="C635" s="1"/>
      <c r="D635" s="1"/>
      <c r="E635" s="1"/>
      <c r="F635" s="62"/>
      <c r="G635" s="62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6" x14ac:dyDescent="0.3">
      <c r="A636" s="1"/>
      <c r="B636" s="1"/>
      <c r="C636" s="1"/>
      <c r="D636" s="1"/>
      <c r="E636" s="1"/>
      <c r="F636" s="62"/>
      <c r="G636" s="62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6" x14ac:dyDescent="0.3">
      <c r="A637" s="1"/>
      <c r="B637" s="1"/>
      <c r="C637" s="1"/>
      <c r="D637" s="1"/>
      <c r="E637" s="1"/>
      <c r="F637" s="62"/>
      <c r="G637" s="62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6" x14ac:dyDescent="0.3">
      <c r="A638" s="1"/>
      <c r="B638" s="1"/>
      <c r="C638" s="1"/>
      <c r="D638" s="1"/>
      <c r="E638" s="1"/>
      <c r="F638" s="62"/>
      <c r="G638" s="62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6" x14ac:dyDescent="0.3">
      <c r="A639" s="1"/>
      <c r="B639" s="1"/>
      <c r="C639" s="1"/>
      <c r="D639" s="1"/>
      <c r="E639" s="1"/>
      <c r="F639" s="62"/>
      <c r="G639" s="62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6" x14ac:dyDescent="0.3">
      <c r="A640" s="1"/>
      <c r="B640" s="1"/>
      <c r="C640" s="1"/>
      <c r="D640" s="1"/>
      <c r="E640" s="1"/>
      <c r="F640" s="62"/>
      <c r="G640" s="62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6" x14ac:dyDescent="0.3">
      <c r="A641" s="1"/>
      <c r="B641" s="1"/>
      <c r="C641" s="1"/>
      <c r="D641" s="1"/>
      <c r="E641" s="1"/>
      <c r="F641" s="62"/>
      <c r="G641" s="62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6" x14ac:dyDescent="0.3">
      <c r="A642" s="1"/>
      <c r="B642" s="1"/>
      <c r="C642" s="1"/>
      <c r="D642" s="1"/>
      <c r="E642" s="1"/>
      <c r="F642" s="62"/>
      <c r="G642" s="62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6" x14ac:dyDescent="0.3">
      <c r="A643" s="1"/>
      <c r="B643" s="1"/>
      <c r="C643" s="1"/>
      <c r="D643" s="1"/>
      <c r="E643" s="1"/>
      <c r="F643" s="62"/>
      <c r="G643" s="62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6" x14ac:dyDescent="0.3">
      <c r="A644" s="1"/>
      <c r="B644" s="1"/>
      <c r="C644" s="1"/>
      <c r="D644" s="1"/>
      <c r="E644" s="1"/>
      <c r="F644" s="62"/>
      <c r="G644" s="62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6" x14ac:dyDescent="0.3">
      <c r="A645" s="1"/>
      <c r="B645" s="1"/>
      <c r="C645" s="1"/>
      <c r="D645" s="1"/>
      <c r="E645" s="1"/>
      <c r="F645" s="62"/>
      <c r="G645" s="62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6" x14ac:dyDescent="0.3">
      <c r="A646" s="1"/>
      <c r="B646" s="1"/>
      <c r="C646" s="1"/>
      <c r="D646" s="1"/>
      <c r="E646" s="1"/>
      <c r="F646" s="62"/>
      <c r="G646" s="62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6" x14ac:dyDescent="0.3">
      <c r="A647" s="1"/>
      <c r="B647" s="1"/>
      <c r="C647" s="1"/>
      <c r="D647" s="1"/>
      <c r="E647" s="1"/>
      <c r="F647" s="62"/>
      <c r="G647" s="62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6" x14ac:dyDescent="0.3">
      <c r="A648" s="1"/>
      <c r="B648" s="1"/>
      <c r="C648" s="1"/>
      <c r="D648" s="1"/>
      <c r="E648" s="1"/>
      <c r="F648" s="62"/>
      <c r="G648" s="62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6" x14ac:dyDescent="0.3">
      <c r="A649" s="1"/>
      <c r="B649" s="1"/>
      <c r="C649" s="1"/>
      <c r="D649" s="1"/>
      <c r="E649" s="1"/>
      <c r="F649" s="62"/>
      <c r="G649" s="62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6" x14ac:dyDescent="0.3">
      <c r="A650" s="1"/>
      <c r="B650" s="1"/>
      <c r="C650" s="1"/>
      <c r="D650" s="1"/>
      <c r="E650" s="1"/>
      <c r="F650" s="62"/>
      <c r="G650" s="62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6" x14ac:dyDescent="0.3">
      <c r="A651" s="1"/>
      <c r="B651" s="1"/>
      <c r="C651" s="1"/>
      <c r="D651" s="1"/>
      <c r="E651" s="1"/>
      <c r="F651" s="62"/>
      <c r="G651" s="62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6" x14ac:dyDescent="0.3">
      <c r="A652" s="1"/>
      <c r="B652" s="1"/>
      <c r="C652" s="1"/>
      <c r="D652" s="1"/>
      <c r="E652" s="1"/>
      <c r="F652" s="62"/>
      <c r="G652" s="62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6" x14ac:dyDescent="0.3">
      <c r="A653" s="1"/>
      <c r="B653" s="1"/>
      <c r="C653" s="1"/>
      <c r="D653" s="1"/>
      <c r="E653" s="1"/>
      <c r="F653" s="62"/>
      <c r="G653" s="62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6" x14ac:dyDescent="0.3">
      <c r="A654" s="1"/>
      <c r="B654" s="1"/>
      <c r="C654" s="1"/>
      <c r="D654" s="1"/>
      <c r="E654" s="1"/>
      <c r="F654" s="62"/>
      <c r="G654" s="62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6" x14ac:dyDescent="0.3">
      <c r="A655" s="1"/>
      <c r="B655" s="1"/>
      <c r="C655" s="1"/>
      <c r="D655" s="1"/>
      <c r="E655" s="1"/>
      <c r="F655" s="62"/>
      <c r="G655" s="62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6" x14ac:dyDescent="0.3">
      <c r="A656" s="1"/>
      <c r="B656" s="1"/>
      <c r="C656" s="1"/>
      <c r="D656" s="1"/>
      <c r="E656" s="1"/>
      <c r="F656" s="62"/>
      <c r="G656" s="62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6" x14ac:dyDescent="0.3">
      <c r="A657" s="1"/>
      <c r="B657" s="1"/>
      <c r="C657" s="1"/>
      <c r="D657" s="1"/>
      <c r="E657" s="1"/>
      <c r="F657" s="62"/>
      <c r="G657" s="62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6" x14ac:dyDescent="0.3">
      <c r="A658" s="1"/>
      <c r="B658" s="1"/>
      <c r="C658" s="1"/>
      <c r="D658" s="1"/>
      <c r="E658" s="1"/>
      <c r="F658" s="62"/>
      <c r="G658" s="62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6" x14ac:dyDescent="0.3">
      <c r="A659" s="1"/>
      <c r="B659" s="1"/>
      <c r="C659" s="1"/>
      <c r="D659" s="1"/>
      <c r="E659" s="1"/>
      <c r="F659" s="62"/>
      <c r="G659" s="62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6" x14ac:dyDescent="0.3">
      <c r="A660" s="1"/>
      <c r="B660" s="1"/>
      <c r="C660" s="1"/>
      <c r="D660" s="1"/>
      <c r="E660" s="1"/>
      <c r="F660" s="62"/>
      <c r="G660" s="62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6" x14ac:dyDescent="0.3">
      <c r="A661" s="1"/>
      <c r="B661" s="1"/>
      <c r="C661" s="1"/>
      <c r="D661" s="1"/>
      <c r="E661" s="1"/>
      <c r="F661" s="62"/>
      <c r="G661" s="62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6" x14ac:dyDescent="0.3">
      <c r="A662" s="1"/>
      <c r="B662" s="1"/>
      <c r="C662" s="1"/>
      <c r="D662" s="1"/>
      <c r="E662" s="1"/>
      <c r="F662" s="62"/>
      <c r="G662" s="62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6" x14ac:dyDescent="0.3">
      <c r="A663" s="1"/>
      <c r="B663" s="1"/>
      <c r="C663" s="1"/>
      <c r="D663" s="1"/>
      <c r="E663" s="1"/>
      <c r="F663" s="62"/>
      <c r="G663" s="62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6" x14ac:dyDescent="0.3">
      <c r="A664" s="1"/>
      <c r="B664" s="1"/>
      <c r="C664" s="1"/>
      <c r="D664" s="1"/>
      <c r="E664" s="1"/>
      <c r="F664" s="62"/>
      <c r="G664" s="62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6" x14ac:dyDescent="0.3">
      <c r="A665" s="1"/>
      <c r="B665" s="1"/>
      <c r="C665" s="1"/>
      <c r="D665" s="1"/>
      <c r="E665" s="1"/>
      <c r="F665" s="62"/>
      <c r="G665" s="62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6" x14ac:dyDescent="0.3">
      <c r="A666" s="1"/>
      <c r="B666" s="1"/>
      <c r="C666" s="1"/>
      <c r="D666" s="1"/>
      <c r="E666" s="1"/>
      <c r="F666" s="62"/>
      <c r="G666" s="62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6" x14ac:dyDescent="0.3">
      <c r="A667" s="1"/>
      <c r="B667" s="1"/>
      <c r="C667" s="1"/>
      <c r="D667" s="1"/>
      <c r="E667" s="1"/>
      <c r="F667" s="62"/>
      <c r="G667" s="62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6" x14ac:dyDescent="0.3">
      <c r="A668" s="1"/>
      <c r="B668" s="1"/>
      <c r="C668" s="1"/>
      <c r="D668" s="1"/>
      <c r="E668" s="1"/>
      <c r="F668" s="62"/>
      <c r="G668" s="62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6" x14ac:dyDescent="0.3">
      <c r="A669" s="1"/>
      <c r="B669" s="1"/>
      <c r="C669" s="1"/>
      <c r="D669" s="1"/>
      <c r="E669" s="1"/>
      <c r="F669" s="62"/>
      <c r="G669" s="62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6" x14ac:dyDescent="0.3">
      <c r="A670" s="1"/>
      <c r="B670" s="1"/>
      <c r="C670" s="1"/>
      <c r="D670" s="1"/>
      <c r="E670" s="1"/>
      <c r="F670" s="62"/>
      <c r="G670" s="62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6" x14ac:dyDescent="0.3">
      <c r="A671" s="1"/>
      <c r="B671" s="1"/>
      <c r="C671" s="1"/>
      <c r="D671" s="1"/>
      <c r="E671" s="1"/>
      <c r="F671" s="62"/>
      <c r="G671" s="62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6" x14ac:dyDescent="0.3">
      <c r="A672" s="1"/>
      <c r="B672" s="1"/>
      <c r="C672" s="1"/>
      <c r="D672" s="1"/>
      <c r="E672" s="1"/>
      <c r="F672" s="62"/>
      <c r="G672" s="62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6" x14ac:dyDescent="0.3">
      <c r="A673" s="1"/>
      <c r="B673" s="1"/>
      <c r="C673" s="1"/>
      <c r="D673" s="1"/>
      <c r="E673" s="1"/>
      <c r="F673" s="62"/>
      <c r="G673" s="62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6" x14ac:dyDescent="0.3">
      <c r="A674" s="1"/>
      <c r="B674" s="1"/>
      <c r="C674" s="1"/>
      <c r="D674" s="1"/>
      <c r="E674" s="1"/>
      <c r="F674" s="62"/>
      <c r="G674" s="62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6" x14ac:dyDescent="0.3">
      <c r="A675" s="1"/>
      <c r="B675" s="1"/>
      <c r="C675" s="1"/>
      <c r="D675" s="1"/>
      <c r="E675" s="1"/>
      <c r="F675" s="62"/>
      <c r="G675" s="62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6" x14ac:dyDescent="0.3">
      <c r="A676" s="1"/>
      <c r="B676" s="1"/>
      <c r="C676" s="1"/>
      <c r="D676" s="1"/>
      <c r="E676" s="1"/>
      <c r="F676" s="62"/>
      <c r="G676" s="62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6" x14ac:dyDescent="0.3">
      <c r="A677" s="1"/>
      <c r="B677" s="1"/>
      <c r="C677" s="1"/>
      <c r="D677" s="1"/>
      <c r="E677" s="1"/>
      <c r="F677" s="62"/>
      <c r="G677" s="62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6" x14ac:dyDescent="0.3">
      <c r="A678" s="1"/>
      <c r="B678" s="1"/>
      <c r="C678" s="1"/>
      <c r="D678" s="1"/>
      <c r="E678" s="1"/>
      <c r="F678" s="62"/>
      <c r="G678" s="62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6" x14ac:dyDescent="0.3">
      <c r="A679" s="1"/>
      <c r="B679" s="1"/>
      <c r="C679" s="1"/>
      <c r="D679" s="1"/>
      <c r="E679" s="1"/>
      <c r="F679" s="62"/>
      <c r="G679" s="62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6" x14ac:dyDescent="0.3">
      <c r="A680" s="1"/>
      <c r="B680" s="1"/>
      <c r="C680" s="1"/>
      <c r="D680" s="1"/>
      <c r="E680" s="1"/>
      <c r="F680" s="62"/>
      <c r="G680" s="62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6" x14ac:dyDescent="0.3">
      <c r="A681" s="1"/>
      <c r="B681" s="1"/>
      <c r="C681" s="1"/>
      <c r="D681" s="1"/>
      <c r="E681" s="1"/>
      <c r="F681" s="62"/>
      <c r="G681" s="62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6" x14ac:dyDescent="0.3">
      <c r="A682" s="1"/>
      <c r="B682" s="1"/>
      <c r="C682" s="1"/>
      <c r="D682" s="1"/>
      <c r="E682" s="1"/>
      <c r="F682" s="62"/>
      <c r="G682" s="62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6" x14ac:dyDescent="0.3">
      <c r="A683" s="1"/>
      <c r="B683" s="1"/>
      <c r="C683" s="1"/>
      <c r="D683" s="1"/>
      <c r="E683" s="1"/>
      <c r="F683" s="62"/>
      <c r="G683" s="62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6" x14ac:dyDescent="0.3">
      <c r="A684" s="1"/>
      <c r="B684" s="1"/>
      <c r="C684" s="1"/>
      <c r="D684" s="1"/>
      <c r="E684" s="1"/>
      <c r="F684" s="62"/>
      <c r="G684" s="62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6" x14ac:dyDescent="0.3">
      <c r="A685" s="1"/>
      <c r="B685" s="1"/>
      <c r="C685" s="1"/>
      <c r="D685" s="1"/>
      <c r="E685" s="1"/>
      <c r="F685" s="62"/>
      <c r="G685" s="62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6" x14ac:dyDescent="0.3">
      <c r="A686" s="1"/>
      <c r="B686" s="1"/>
      <c r="C686" s="1"/>
      <c r="D686" s="1"/>
      <c r="E686" s="1"/>
      <c r="F686" s="62"/>
      <c r="G686" s="62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6" x14ac:dyDescent="0.3">
      <c r="A687" s="1"/>
      <c r="B687" s="1"/>
      <c r="C687" s="1"/>
      <c r="D687" s="1"/>
      <c r="E687" s="1"/>
      <c r="F687" s="62"/>
      <c r="G687" s="62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6" x14ac:dyDescent="0.3">
      <c r="A688" s="1"/>
      <c r="B688" s="1"/>
      <c r="C688" s="1"/>
      <c r="D688" s="1"/>
      <c r="E688" s="1"/>
      <c r="F688" s="62"/>
      <c r="G688" s="62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6" x14ac:dyDescent="0.3">
      <c r="A689" s="1"/>
      <c r="B689" s="1"/>
      <c r="C689" s="1"/>
      <c r="D689" s="1"/>
      <c r="E689" s="1"/>
      <c r="F689" s="62"/>
      <c r="G689" s="62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6" x14ac:dyDescent="0.3">
      <c r="A690" s="1"/>
      <c r="B690" s="1"/>
      <c r="C690" s="1"/>
      <c r="D690" s="1"/>
      <c r="E690" s="1"/>
      <c r="F690" s="62"/>
      <c r="G690" s="62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6" x14ac:dyDescent="0.3">
      <c r="A691" s="1"/>
      <c r="B691" s="1"/>
      <c r="C691" s="1"/>
      <c r="D691" s="1"/>
      <c r="E691" s="1"/>
      <c r="F691" s="62"/>
      <c r="G691" s="62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6" x14ac:dyDescent="0.3">
      <c r="A692" s="1"/>
      <c r="B692" s="1"/>
      <c r="C692" s="1"/>
      <c r="D692" s="1"/>
      <c r="E692" s="1"/>
      <c r="F692" s="62"/>
      <c r="G692" s="62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6" x14ac:dyDescent="0.3">
      <c r="A693" s="1"/>
      <c r="B693" s="1"/>
      <c r="C693" s="1"/>
      <c r="D693" s="1"/>
      <c r="E693" s="1"/>
      <c r="F693" s="62"/>
      <c r="G693" s="62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6" x14ac:dyDescent="0.3">
      <c r="A694" s="1"/>
      <c r="B694" s="1"/>
      <c r="C694" s="1"/>
      <c r="D694" s="1"/>
      <c r="E694" s="1"/>
      <c r="F694" s="62"/>
      <c r="G694" s="62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6" x14ac:dyDescent="0.3">
      <c r="A695" s="1"/>
      <c r="B695" s="1"/>
      <c r="C695" s="1"/>
      <c r="D695" s="1"/>
      <c r="E695" s="1"/>
      <c r="F695" s="62"/>
      <c r="G695" s="62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6" x14ac:dyDescent="0.3">
      <c r="A696" s="1"/>
      <c r="B696" s="1"/>
      <c r="C696" s="1"/>
      <c r="D696" s="1"/>
      <c r="E696" s="1"/>
      <c r="F696" s="62"/>
      <c r="G696" s="62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6" x14ac:dyDescent="0.3">
      <c r="A697" s="1"/>
      <c r="B697" s="1"/>
      <c r="C697" s="1"/>
      <c r="D697" s="1"/>
      <c r="E697" s="1"/>
      <c r="F697" s="62"/>
      <c r="G697" s="62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6" x14ac:dyDescent="0.3">
      <c r="A698" s="1"/>
      <c r="B698" s="1"/>
      <c r="C698" s="1"/>
      <c r="D698" s="1"/>
      <c r="E698" s="1"/>
      <c r="F698" s="62"/>
      <c r="G698" s="62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6" x14ac:dyDescent="0.3">
      <c r="A699" s="1"/>
      <c r="B699" s="1"/>
      <c r="C699" s="1"/>
      <c r="D699" s="1"/>
      <c r="E699" s="1"/>
      <c r="F699" s="62"/>
      <c r="G699" s="62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6" x14ac:dyDescent="0.3">
      <c r="A700" s="1"/>
      <c r="B700" s="1"/>
      <c r="C700" s="1"/>
      <c r="D700" s="1"/>
      <c r="E700" s="1"/>
      <c r="F700" s="62"/>
      <c r="G700" s="62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6" x14ac:dyDescent="0.3">
      <c r="A701" s="1"/>
      <c r="B701" s="1"/>
      <c r="C701" s="1"/>
      <c r="D701" s="1"/>
      <c r="E701" s="1"/>
      <c r="F701" s="62"/>
      <c r="G701" s="62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6" x14ac:dyDescent="0.3">
      <c r="A702" s="1"/>
      <c r="B702" s="1"/>
      <c r="C702" s="1"/>
      <c r="D702" s="1"/>
      <c r="E702" s="1"/>
      <c r="F702" s="62"/>
      <c r="G702" s="62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6" x14ac:dyDescent="0.3">
      <c r="A703" s="1"/>
      <c r="B703" s="1"/>
      <c r="C703" s="1"/>
      <c r="D703" s="1"/>
      <c r="E703" s="1"/>
      <c r="F703" s="62"/>
      <c r="G703" s="62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6" x14ac:dyDescent="0.3">
      <c r="A704" s="1"/>
      <c r="B704" s="1"/>
      <c r="C704" s="1"/>
      <c r="D704" s="1"/>
      <c r="E704" s="1"/>
      <c r="F704" s="62"/>
      <c r="G704" s="62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6" x14ac:dyDescent="0.3">
      <c r="A705" s="1"/>
      <c r="B705" s="1"/>
      <c r="C705" s="1"/>
      <c r="D705" s="1"/>
      <c r="E705" s="1"/>
      <c r="F705" s="62"/>
      <c r="G705" s="62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6" x14ac:dyDescent="0.3">
      <c r="A706" s="1"/>
      <c r="B706" s="1"/>
      <c r="C706" s="1"/>
      <c r="D706" s="1"/>
      <c r="E706" s="1"/>
      <c r="F706" s="62"/>
      <c r="G706" s="62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6" x14ac:dyDescent="0.3">
      <c r="A707" s="1"/>
      <c r="B707" s="1"/>
      <c r="C707" s="1"/>
      <c r="D707" s="1"/>
      <c r="E707" s="1"/>
      <c r="F707" s="62"/>
      <c r="G707" s="62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6" x14ac:dyDescent="0.3">
      <c r="A708" s="1"/>
      <c r="B708" s="1"/>
      <c r="C708" s="1"/>
      <c r="D708" s="1"/>
      <c r="E708" s="1"/>
      <c r="F708" s="62"/>
      <c r="G708" s="62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6" x14ac:dyDescent="0.3">
      <c r="A709" s="1"/>
      <c r="B709" s="1"/>
      <c r="C709" s="1"/>
      <c r="D709" s="1"/>
      <c r="E709" s="1"/>
      <c r="F709" s="62"/>
      <c r="G709" s="62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6" x14ac:dyDescent="0.3">
      <c r="A710" s="1"/>
      <c r="B710" s="1"/>
      <c r="C710" s="1"/>
      <c r="D710" s="1"/>
      <c r="E710" s="1"/>
      <c r="F710" s="62"/>
      <c r="G710" s="62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6" x14ac:dyDescent="0.3">
      <c r="A711" s="1"/>
      <c r="B711" s="1"/>
      <c r="C711" s="1"/>
      <c r="D711" s="1"/>
      <c r="E711" s="1"/>
      <c r="F711" s="62"/>
      <c r="G711" s="62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6" x14ac:dyDescent="0.3">
      <c r="A712" s="1"/>
      <c r="B712" s="1"/>
      <c r="C712" s="1"/>
      <c r="D712" s="1"/>
      <c r="E712" s="1"/>
      <c r="F712" s="62"/>
      <c r="G712" s="62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6" x14ac:dyDescent="0.3">
      <c r="A713" s="1"/>
      <c r="B713" s="1"/>
      <c r="C713" s="1"/>
      <c r="D713" s="1"/>
      <c r="E713" s="1"/>
      <c r="F713" s="62"/>
      <c r="G713" s="62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6" x14ac:dyDescent="0.3">
      <c r="A714" s="1"/>
      <c r="B714" s="1"/>
      <c r="C714" s="1"/>
      <c r="D714" s="1"/>
      <c r="E714" s="1"/>
      <c r="F714" s="62"/>
      <c r="G714" s="62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6" x14ac:dyDescent="0.3">
      <c r="A715" s="1"/>
      <c r="B715" s="1"/>
      <c r="C715" s="1"/>
      <c r="D715" s="1"/>
      <c r="E715" s="1"/>
      <c r="F715" s="62"/>
      <c r="G715" s="62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6" x14ac:dyDescent="0.3">
      <c r="A716" s="1"/>
      <c r="B716" s="1"/>
      <c r="C716" s="1"/>
      <c r="D716" s="1"/>
      <c r="E716" s="1"/>
      <c r="F716" s="62"/>
      <c r="G716" s="62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6" x14ac:dyDescent="0.3">
      <c r="A717" s="1"/>
      <c r="B717" s="1"/>
      <c r="C717" s="1"/>
      <c r="D717" s="1"/>
      <c r="E717" s="1"/>
      <c r="F717" s="62"/>
      <c r="G717" s="62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6" x14ac:dyDescent="0.3">
      <c r="A718" s="1"/>
      <c r="B718" s="1"/>
      <c r="C718" s="1"/>
      <c r="D718" s="1"/>
      <c r="E718" s="1"/>
      <c r="F718" s="62"/>
      <c r="G718" s="62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6" x14ac:dyDescent="0.3">
      <c r="A719" s="1"/>
      <c r="B719" s="1"/>
      <c r="C719" s="1"/>
      <c r="D719" s="1"/>
      <c r="E719" s="1"/>
      <c r="F719" s="62"/>
      <c r="G719" s="62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6" x14ac:dyDescent="0.3">
      <c r="A720" s="1"/>
      <c r="B720" s="1"/>
      <c r="C720" s="1"/>
      <c r="D720" s="1"/>
      <c r="E720" s="1"/>
      <c r="F720" s="62"/>
      <c r="G720" s="62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6" x14ac:dyDescent="0.3">
      <c r="A721" s="1"/>
      <c r="B721" s="1"/>
      <c r="C721" s="1"/>
      <c r="D721" s="1"/>
      <c r="E721" s="1"/>
      <c r="F721" s="62"/>
      <c r="G721" s="62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6" x14ac:dyDescent="0.3">
      <c r="A722" s="1"/>
      <c r="B722" s="1"/>
      <c r="C722" s="1"/>
      <c r="D722" s="1"/>
      <c r="E722" s="1"/>
      <c r="F722" s="62"/>
      <c r="G722" s="62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6" x14ac:dyDescent="0.3">
      <c r="A723" s="1"/>
      <c r="B723" s="1"/>
      <c r="C723" s="1"/>
      <c r="D723" s="1"/>
      <c r="E723" s="1"/>
      <c r="F723" s="62"/>
      <c r="G723" s="62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6" x14ac:dyDescent="0.3">
      <c r="A724" s="1"/>
      <c r="B724" s="1"/>
      <c r="C724" s="1"/>
      <c r="D724" s="1"/>
      <c r="E724" s="1"/>
      <c r="F724" s="62"/>
      <c r="G724" s="62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6" x14ac:dyDescent="0.3">
      <c r="A725" s="1"/>
      <c r="B725" s="1"/>
      <c r="C725" s="1"/>
      <c r="D725" s="1"/>
      <c r="E725" s="1"/>
      <c r="F725" s="62"/>
      <c r="G725" s="62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6" x14ac:dyDescent="0.3">
      <c r="A726" s="1"/>
      <c r="B726" s="1"/>
      <c r="C726" s="1"/>
      <c r="D726" s="1"/>
      <c r="E726" s="1"/>
      <c r="F726" s="62"/>
      <c r="G726" s="62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6" x14ac:dyDescent="0.3">
      <c r="A727" s="1"/>
      <c r="B727" s="1"/>
      <c r="C727" s="1"/>
      <c r="D727" s="1"/>
      <c r="E727" s="1"/>
      <c r="F727" s="62"/>
      <c r="G727" s="62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6" x14ac:dyDescent="0.3">
      <c r="A728" s="1"/>
      <c r="B728" s="1"/>
      <c r="C728" s="1"/>
      <c r="D728" s="1"/>
      <c r="E728" s="1"/>
      <c r="F728" s="62"/>
      <c r="G728" s="62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6" x14ac:dyDescent="0.3">
      <c r="A729" s="1"/>
      <c r="B729" s="1"/>
      <c r="C729" s="1"/>
      <c r="D729" s="1"/>
      <c r="E729" s="1"/>
      <c r="F729" s="62"/>
      <c r="G729" s="62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6" x14ac:dyDescent="0.3">
      <c r="A730" s="1"/>
      <c r="B730" s="1"/>
      <c r="C730" s="1"/>
      <c r="D730" s="1"/>
      <c r="E730" s="1"/>
      <c r="F730" s="62"/>
      <c r="G730" s="62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6" x14ac:dyDescent="0.3">
      <c r="A731" s="1"/>
      <c r="B731" s="1"/>
      <c r="C731" s="1"/>
      <c r="D731" s="1"/>
      <c r="E731" s="1"/>
      <c r="F731" s="62"/>
      <c r="G731" s="62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6" x14ac:dyDescent="0.3">
      <c r="A732" s="1"/>
      <c r="B732" s="1"/>
      <c r="C732" s="1"/>
      <c r="D732" s="1"/>
      <c r="E732" s="1"/>
      <c r="F732" s="62"/>
      <c r="G732" s="62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6" x14ac:dyDescent="0.3">
      <c r="A733" s="1"/>
      <c r="B733" s="1"/>
      <c r="C733" s="1"/>
      <c r="D733" s="1"/>
      <c r="E733" s="1"/>
      <c r="F733" s="62"/>
      <c r="G733" s="62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6" x14ac:dyDescent="0.3">
      <c r="A734" s="1"/>
      <c r="B734" s="1"/>
      <c r="C734" s="1"/>
      <c r="D734" s="1"/>
      <c r="E734" s="1"/>
      <c r="F734" s="62"/>
      <c r="G734" s="62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6" x14ac:dyDescent="0.3">
      <c r="A735" s="1"/>
      <c r="B735" s="1"/>
      <c r="C735" s="1"/>
      <c r="D735" s="1"/>
      <c r="E735" s="1"/>
      <c r="F735" s="62"/>
      <c r="G735" s="62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6" x14ac:dyDescent="0.3">
      <c r="A736" s="1"/>
      <c r="B736" s="1"/>
      <c r="C736" s="1"/>
      <c r="D736" s="1"/>
      <c r="E736" s="1"/>
      <c r="F736" s="62"/>
      <c r="G736" s="62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6" x14ac:dyDescent="0.3">
      <c r="A737" s="1"/>
      <c r="B737" s="1"/>
      <c r="C737" s="1"/>
      <c r="D737" s="1"/>
      <c r="E737" s="1"/>
      <c r="F737" s="62"/>
      <c r="G737" s="62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6" x14ac:dyDescent="0.3">
      <c r="A738" s="1"/>
      <c r="B738" s="1"/>
      <c r="C738" s="1"/>
      <c r="D738" s="1"/>
      <c r="E738" s="1"/>
      <c r="F738" s="62"/>
      <c r="G738" s="62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6" x14ac:dyDescent="0.3">
      <c r="A739" s="1"/>
      <c r="B739" s="1"/>
      <c r="C739" s="1"/>
      <c r="D739" s="1"/>
      <c r="E739" s="1"/>
      <c r="F739" s="62"/>
      <c r="G739" s="62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6" x14ac:dyDescent="0.3">
      <c r="A740" s="1"/>
      <c r="B740" s="1"/>
      <c r="C740" s="1"/>
      <c r="D740" s="1"/>
      <c r="E740" s="1"/>
      <c r="F740" s="62"/>
      <c r="G740" s="62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6" x14ac:dyDescent="0.3">
      <c r="A741" s="1"/>
      <c r="B741" s="1"/>
      <c r="C741" s="1"/>
      <c r="D741" s="1"/>
      <c r="E741" s="1"/>
      <c r="F741" s="62"/>
      <c r="G741" s="62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6" x14ac:dyDescent="0.3">
      <c r="A742" s="1"/>
      <c r="B742" s="1"/>
      <c r="C742" s="1"/>
      <c r="D742" s="1"/>
      <c r="E742" s="1"/>
      <c r="F742" s="62"/>
      <c r="G742" s="62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6" x14ac:dyDescent="0.3">
      <c r="A743" s="1"/>
      <c r="B743" s="1"/>
      <c r="C743" s="1"/>
      <c r="D743" s="1"/>
      <c r="E743" s="1"/>
      <c r="F743" s="62"/>
      <c r="G743" s="62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6" x14ac:dyDescent="0.3">
      <c r="A744" s="1"/>
      <c r="B744" s="1"/>
      <c r="C744" s="1"/>
      <c r="D744" s="1"/>
      <c r="E744" s="1"/>
      <c r="F744" s="62"/>
      <c r="G744" s="62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6" x14ac:dyDescent="0.3">
      <c r="A745" s="1"/>
      <c r="B745" s="1"/>
      <c r="C745" s="1"/>
      <c r="D745" s="1"/>
      <c r="E745" s="1"/>
      <c r="F745" s="62"/>
      <c r="G745" s="62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6" x14ac:dyDescent="0.3">
      <c r="A746" s="1"/>
      <c r="B746" s="1"/>
      <c r="C746" s="1"/>
      <c r="D746" s="1"/>
      <c r="E746" s="1"/>
      <c r="F746" s="62"/>
      <c r="G746" s="62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6" x14ac:dyDescent="0.3">
      <c r="A747" s="1"/>
      <c r="B747" s="1"/>
      <c r="C747" s="1"/>
      <c r="D747" s="1"/>
      <c r="E747" s="1"/>
      <c r="F747" s="62"/>
      <c r="G747" s="62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6" x14ac:dyDescent="0.3">
      <c r="A748" s="1"/>
      <c r="B748" s="1"/>
      <c r="C748" s="1"/>
      <c r="D748" s="1"/>
      <c r="E748" s="1"/>
      <c r="F748" s="62"/>
      <c r="G748" s="62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6" x14ac:dyDescent="0.3">
      <c r="A749" s="1"/>
      <c r="B749" s="1"/>
      <c r="C749" s="1"/>
      <c r="D749" s="1"/>
      <c r="E749" s="1"/>
      <c r="F749" s="62"/>
      <c r="G749" s="62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6" x14ac:dyDescent="0.3">
      <c r="A750" s="1"/>
      <c r="B750" s="1"/>
      <c r="C750" s="1"/>
      <c r="D750" s="1"/>
      <c r="E750" s="1"/>
      <c r="F750" s="62"/>
      <c r="G750" s="62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6" x14ac:dyDescent="0.3">
      <c r="A751" s="1"/>
      <c r="B751" s="1"/>
      <c r="C751" s="1"/>
      <c r="D751" s="1"/>
      <c r="E751" s="1"/>
      <c r="F751" s="62"/>
      <c r="G751" s="62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6" x14ac:dyDescent="0.3">
      <c r="A752" s="1"/>
      <c r="B752" s="1"/>
      <c r="C752" s="1"/>
      <c r="D752" s="1"/>
      <c r="E752" s="1"/>
      <c r="F752" s="62"/>
      <c r="G752" s="62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6" x14ac:dyDescent="0.3">
      <c r="A753" s="1"/>
      <c r="B753" s="1"/>
      <c r="C753" s="1"/>
      <c r="D753" s="1"/>
      <c r="E753" s="1"/>
      <c r="F753" s="62"/>
      <c r="G753" s="62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6" x14ac:dyDescent="0.3">
      <c r="A754" s="1"/>
      <c r="B754" s="1"/>
      <c r="C754" s="1"/>
      <c r="D754" s="1"/>
      <c r="E754" s="1"/>
      <c r="F754" s="62"/>
      <c r="G754" s="62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6" x14ac:dyDescent="0.3">
      <c r="A755" s="1"/>
      <c r="B755" s="1"/>
      <c r="C755" s="1"/>
      <c r="D755" s="1"/>
      <c r="E755" s="1"/>
      <c r="F755" s="62"/>
      <c r="G755" s="62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6" x14ac:dyDescent="0.3">
      <c r="A756" s="1"/>
      <c r="B756" s="1"/>
      <c r="C756" s="1"/>
      <c r="D756" s="1"/>
      <c r="E756" s="1"/>
      <c r="F756" s="62"/>
      <c r="G756" s="62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6" x14ac:dyDescent="0.3">
      <c r="A757" s="1"/>
      <c r="B757" s="1"/>
      <c r="C757" s="1"/>
      <c r="D757" s="1"/>
      <c r="E757" s="1"/>
      <c r="F757" s="62"/>
      <c r="G757" s="62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6" x14ac:dyDescent="0.3">
      <c r="A758" s="1"/>
      <c r="B758" s="1"/>
      <c r="C758" s="1"/>
      <c r="D758" s="1"/>
      <c r="E758" s="1"/>
      <c r="F758" s="62"/>
      <c r="G758" s="62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6" x14ac:dyDescent="0.3">
      <c r="A759" s="1"/>
      <c r="B759" s="1"/>
      <c r="C759" s="1"/>
      <c r="D759" s="1"/>
      <c r="E759" s="1"/>
      <c r="F759" s="62"/>
      <c r="G759" s="62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6" x14ac:dyDescent="0.3">
      <c r="A760" s="1"/>
      <c r="B760" s="1"/>
      <c r="C760" s="1"/>
      <c r="D760" s="1"/>
      <c r="E760" s="1"/>
      <c r="F760" s="62"/>
      <c r="G760" s="62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6" x14ac:dyDescent="0.3">
      <c r="A761" s="1"/>
      <c r="B761" s="1"/>
      <c r="C761" s="1"/>
      <c r="D761" s="1"/>
      <c r="E761" s="1"/>
      <c r="F761" s="62"/>
      <c r="G761" s="62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6" x14ac:dyDescent="0.3">
      <c r="A762" s="1"/>
      <c r="B762" s="1"/>
      <c r="C762" s="1"/>
      <c r="D762" s="1"/>
      <c r="E762" s="1"/>
      <c r="F762" s="62"/>
      <c r="G762" s="62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6" x14ac:dyDescent="0.3">
      <c r="A763" s="1"/>
      <c r="B763" s="1"/>
      <c r="C763" s="1"/>
      <c r="D763" s="1"/>
      <c r="E763" s="1"/>
      <c r="F763" s="62"/>
      <c r="G763" s="62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6" x14ac:dyDescent="0.3">
      <c r="A764" s="1"/>
      <c r="B764" s="1"/>
      <c r="C764" s="1"/>
      <c r="D764" s="1"/>
      <c r="E764" s="1"/>
      <c r="F764" s="62"/>
      <c r="G764" s="62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6" x14ac:dyDescent="0.3">
      <c r="A765" s="1"/>
      <c r="B765" s="1"/>
      <c r="C765" s="1"/>
      <c r="D765" s="1"/>
      <c r="E765" s="1"/>
      <c r="F765" s="62"/>
      <c r="G765" s="62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6" x14ac:dyDescent="0.3">
      <c r="A766" s="1"/>
      <c r="B766" s="1"/>
      <c r="C766" s="1"/>
      <c r="D766" s="1"/>
      <c r="E766" s="1"/>
      <c r="F766" s="62"/>
      <c r="G766" s="62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6" x14ac:dyDescent="0.3">
      <c r="A767" s="1"/>
      <c r="B767" s="1"/>
      <c r="C767" s="1"/>
      <c r="D767" s="1"/>
      <c r="E767" s="1"/>
      <c r="F767" s="62"/>
      <c r="G767" s="62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6" x14ac:dyDescent="0.3">
      <c r="A768" s="1"/>
      <c r="B768" s="1"/>
      <c r="C768" s="1"/>
      <c r="D768" s="1"/>
      <c r="E768" s="1"/>
      <c r="F768" s="62"/>
      <c r="G768" s="62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6" x14ac:dyDescent="0.3">
      <c r="A769" s="1"/>
      <c r="B769" s="1"/>
      <c r="C769" s="1"/>
      <c r="D769" s="1"/>
      <c r="E769" s="1"/>
      <c r="F769" s="62"/>
      <c r="G769" s="62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6" x14ac:dyDescent="0.3">
      <c r="A770" s="1"/>
      <c r="B770" s="1"/>
      <c r="C770" s="1"/>
      <c r="D770" s="1"/>
      <c r="E770" s="1"/>
      <c r="F770" s="62"/>
      <c r="G770" s="62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6" x14ac:dyDescent="0.3">
      <c r="A771" s="1"/>
      <c r="B771" s="1"/>
      <c r="C771" s="1"/>
      <c r="D771" s="1"/>
      <c r="E771" s="1"/>
      <c r="F771" s="62"/>
      <c r="G771" s="62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6" x14ac:dyDescent="0.3">
      <c r="A772" s="1"/>
      <c r="B772" s="1"/>
      <c r="C772" s="1"/>
      <c r="D772" s="1"/>
      <c r="E772" s="1"/>
      <c r="F772" s="62"/>
      <c r="G772" s="62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6" x14ac:dyDescent="0.3">
      <c r="A773" s="1"/>
      <c r="B773" s="1"/>
      <c r="C773" s="1"/>
      <c r="D773" s="1"/>
      <c r="E773" s="1"/>
      <c r="F773" s="62"/>
      <c r="G773" s="62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6" x14ac:dyDescent="0.3">
      <c r="A774" s="1"/>
      <c r="B774" s="1"/>
      <c r="C774" s="1"/>
      <c r="D774" s="1"/>
      <c r="E774" s="1"/>
      <c r="F774" s="62"/>
      <c r="G774" s="62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6" x14ac:dyDescent="0.3">
      <c r="A775" s="1"/>
      <c r="B775" s="1"/>
      <c r="C775" s="1"/>
      <c r="D775" s="1"/>
      <c r="E775" s="1"/>
      <c r="F775" s="62"/>
      <c r="G775" s="62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6" x14ac:dyDescent="0.3">
      <c r="A776" s="1"/>
      <c r="B776" s="1"/>
      <c r="C776" s="1"/>
      <c r="D776" s="1"/>
      <c r="E776" s="1"/>
      <c r="F776" s="62"/>
      <c r="G776" s="62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6" x14ac:dyDescent="0.3">
      <c r="A777" s="1"/>
      <c r="B777" s="1"/>
      <c r="C777" s="1"/>
      <c r="D777" s="1"/>
      <c r="E777" s="1"/>
      <c r="F777" s="62"/>
      <c r="G777" s="62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6" x14ac:dyDescent="0.3">
      <c r="A778" s="1"/>
      <c r="B778" s="1"/>
      <c r="C778" s="1"/>
      <c r="D778" s="1"/>
      <c r="E778" s="1"/>
      <c r="F778" s="62"/>
      <c r="G778" s="62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6" x14ac:dyDescent="0.3">
      <c r="A779" s="1"/>
      <c r="B779" s="1"/>
      <c r="C779" s="1"/>
      <c r="D779" s="1"/>
      <c r="E779" s="1"/>
      <c r="F779" s="62"/>
      <c r="G779" s="62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6" x14ac:dyDescent="0.3">
      <c r="A780" s="1"/>
      <c r="B780" s="1"/>
      <c r="C780" s="1"/>
      <c r="D780" s="1"/>
      <c r="E780" s="1"/>
      <c r="F780" s="62"/>
      <c r="G780" s="62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6" x14ac:dyDescent="0.3">
      <c r="A781" s="1"/>
      <c r="B781" s="1"/>
      <c r="C781" s="1"/>
      <c r="D781" s="1"/>
      <c r="E781" s="1"/>
      <c r="F781" s="62"/>
      <c r="G781" s="62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6" x14ac:dyDescent="0.3">
      <c r="A782" s="1"/>
      <c r="B782" s="1"/>
      <c r="C782" s="1"/>
      <c r="D782" s="1"/>
      <c r="E782" s="1"/>
      <c r="F782" s="62"/>
      <c r="G782" s="62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6" x14ac:dyDescent="0.3">
      <c r="A783" s="1"/>
      <c r="B783" s="1"/>
      <c r="C783" s="1"/>
      <c r="D783" s="1"/>
      <c r="E783" s="1"/>
      <c r="F783" s="62"/>
      <c r="G783" s="62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6" x14ac:dyDescent="0.3">
      <c r="A784" s="1"/>
      <c r="B784" s="1"/>
      <c r="C784" s="1"/>
      <c r="D784" s="1"/>
      <c r="E784" s="1"/>
      <c r="F784" s="62"/>
      <c r="G784" s="62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6" x14ac:dyDescent="0.3">
      <c r="A785" s="1"/>
      <c r="B785" s="1"/>
      <c r="C785" s="1"/>
      <c r="D785" s="1"/>
      <c r="E785" s="1"/>
      <c r="F785" s="62"/>
      <c r="G785" s="62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6" x14ac:dyDescent="0.3">
      <c r="A786" s="1"/>
      <c r="B786" s="1"/>
      <c r="C786" s="1"/>
      <c r="D786" s="1"/>
      <c r="E786" s="1"/>
      <c r="F786" s="62"/>
      <c r="G786" s="62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6" x14ac:dyDescent="0.3">
      <c r="A787" s="1"/>
      <c r="B787" s="1"/>
      <c r="C787" s="1"/>
      <c r="D787" s="1"/>
      <c r="E787" s="1"/>
      <c r="F787" s="62"/>
      <c r="G787" s="62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6" x14ac:dyDescent="0.3">
      <c r="A788" s="1"/>
      <c r="B788" s="1"/>
      <c r="C788" s="1"/>
      <c r="D788" s="1"/>
      <c r="E788" s="1"/>
      <c r="F788" s="62"/>
      <c r="G788" s="62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6" x14ac:dyDescent="0.3">
      <c r="A789" s="1"/>
      <c r="B789" s="1"/>
      <c r="C789" s="1"/>
      <c r="D789" s="1"/>
      <c r="E789" s="1"/>
      <c r="F789" s="62"/>
      <c r="G789" s="62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6" x14ac:dyDescent="0.3">
      <c r="A790" s="1"/>
      <c r="B790" s="1"/>
      <c r="C790" s="1"/>
      <c r="D790" s="1"/>
      <c r="E790" s="1"/>
      <c r="F790" s="62"/>
      <c r="G790" s="62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6" x14ac:dyDescent="0.3">
      <c r="A791" s="1"/>
      <c r="B791" s="1"/>
      <c r="C791" s="1"/>
      <c r="D791" s="1"/>
      <c r="E791" s="1"/>
      <c r="F791" s="62"/>
      <c r="G791" s="62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6" x14ac:dyDescent="0.3">
      <c r="A792" s="1"/>
      <c r="B792" s="1"/>
      <c r="C792" s="1"/>
      <c r="D792" s="1"/>
      <c r="E792" s="1"/>
      <c r="F792" s="62"/>
      <c r="G792" s="62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6" x14ac:dyDescent="0.3">
      <c r="A793" s="1"/>
      <c r="B793" s="1"/>
      <c r="C793" s="1"/>
      <c r="D793" s="1"/>
      <c r="E793" s="1"/>
      <c r="F793" s="62"/>
      <c r="G793" s="62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6" x14ac:dyDescent="0.3">
      <c r="A794" s="1"/>
      <c r="B794" s="1"/>
      <c r="C794" s="1"/>
      <c r="D794" s="1"/>
      <c r="E794" s="1"/>
      <c r="F794" s="62"/>
      <c r="G794" s="62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6" x14ac:dyDescent="0.3">
      <c r="A795" s="1"/>
      <c r="B795" s="1"/>
      <c r="C795" s="1"/>
      <c r="D795" s="1"/>
      <c r="E795" s="1"/>
      <c r="F795" s="62"/>
      <c r="G795" s="62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6" x14ac:dyDescent="0.3">
      <c r="A796" s="1"/>
      <c r="B796" s="1"/>
      <c r="C796" s="1"/>
      <c r="D796" s="1"/>
      <c r="E796" s="1"/>
      <c r="F796" s="62"/>
      <c r="G796" s="62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6" x14ac:dyDescent="0.3">
      <c r="A797" s="1"/>
      <c r="B797" s="1"/>
      <c r="C797" s="1"/>
      <c r="D797" s="1"/>
      <c r="E797" s="1"/>
      <c r="F797" s="62"/>
      <c r="G797" s="62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6" x14ac:dyDescent="0.3">
      <c r="A798" s="1"/>
      <c r="B798" s="1"/>
      <c r="C798" s="1"/>
      <c r="D798" s="1"/>
      <c r="E798" s="1"/>
      <c r="F798" s="62"/>
      <c r="G798" s="62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6" x14ac:dyDescent="0.3">
      <c r="A799" s="1"/>
      <c r="B799" s="1"/>
      <c r="C799" s="1"/>
      <c r="D799" s="1"/>
      <c r="E799" s="1"/>
      <c r="F799" s="62"/>
      <c r="G799" s="62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6" x14ac:dyDescent="0.3">
      <c r="A800" s="1"/>
      <c r="B800" s="1"/>
      <c r="C800" s="1"/>
      <c r="D800" s="1"/>
      <c r="E800" s="1"/>
      <c r="F800" s="62"/>
      <c r="G800" s="62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6" x14ac:dyDescent="0.3">
      <c r="A801" s="1"/>
      <c r="B801" s="1"/>
      <c r="C801" s="1"/>
      <c r="D801" s="1"/>
      <c r="E801" s="1"/>
      <c r="F801" s="62"/>
      <c r="G801" s="62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6" x14ac:dyDescent="0.3">
      <c r="A802" s="1"/>
      <c r="B802" s="1"/>
      <c r="C802" s="1"/>
      <c r="D802" s="1"/>
      <c r="E802" s="1"/>
      <c r="F802" s="62"/>
      <c r="G802" s="62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6" x14ac:dyDescent="0.3">
      <c r="A803" s="1"/>
      <c r="B803" s="1"/>
      <c r="C803" s="1"/>
      <c r="D803" s="1"/>
      <c r="E803" s="1"/>
      <c r="F803" s="62"/>
      <c r="G803" s="62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6" x14ac:dyDescent="0.3">
      <c r="A804" s="1"/>
      <c r="B804" s="1"/>
      <c r="C804" s="1"/>
      <c r="D804" s="1"/>
      <c r="E804" s="1"/>
      <c r="F804" s="62"/>
      <c r="G804" s="62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6" x14ac:dyDescent="0.3">
      <c r="A805" s="1"/>
      <c r="B805" s="1"/>
      <c r="C805" s="1"/>
      <c r="D805" s="1"/>
      <c r="E805" s="1"/>
      <c r="F805" s="62"/>
      <c r="G805" s="62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6" x14ac:dyDescent="0.3">
      <c r="A806" s="1"/>
      <c r="B806" s="1"/>
      <c r="C806" s="1"/>
      <c r="D806" s="1"/>
      <c r="E806" s="1"/>
      <c r="F806" s="62"/>
      <c r="G806" s="62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6" x14ac:dyDescent="0.3">
      <c r="A807" s="1"/>
      <c r="B807" s="1"/>
      <c r="C807" s="1"/>
      <c r="D807" s="1"/>
      <c r="E807" s="1"/>
      <c r="F807" s="62"/>
      <c r="G807" s="62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6" x14ac:dyDescent="0.3">
      <c r="A808" s="1"/>
      <c r="B808" s="1"/>
      <c r="C808" s="1"/>
      <c r="D808" s="1"/>
      <c r="E808" s="1"/>
      <c r="F808" s="62"/>
      <c r="G808" s="62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6" x14ac:dyDescent="0.3">
      <c r="A809" s="1"/>
      <c r="B809" s="1"/>
      <c r="C809" s="1"/>
      <c r="D809" s="1"/>
      <c r="E809" s="1"/>
      <c r="F809" s="62"/>
      <c r="G809" s="62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6" x14ac:dyDescent="0.3">
      <c r="A810" s="1"/>
      <c r="B810" s="1"/>
      <c r="C810" s="1"/>
      <c r="D810" s="1"/>
      <c r="E810" s="1"/>
      <c r="F810" s="62"/>
      <c r="G810" s="62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6" x14ac:dyDescent="0.3">
      <c r="A811" s="1"/>
      <c r="B811" s="1"/>
      <c r="C811" s="1"/>
      <c r="D811" s="1"/>
      <c r="E811" s="1"/>
      <c r="F811" s="62"/>
      <c r="G811" s="62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6" x14ac:dyDescent="0.3">
      <c r="A812" s="1"/>
      <c r="B812" s="1"/>
      <c r="C812" s="1"/>
      <c r="D812" s="1"/>
      <c r="E812" s="1"/>
      <c r="F812" s="62"/>
      <c r="G812" s="62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6" x14ac:dyDescent="0.3">
      <c r="A813" s="1"/>
      <c r="B813" s="1"/>
      <c r="C813" s="1"/>
      <c r="D813" s="1"/>
      <c r="E813" s="1"/>
      <c r="F813" s="62"/>
      <c r="G813" s="62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6" x14ac:dyDescent="0.3">
      <c r="A814" s="1"/>
      <c r="B814" s="1"/>
      <c r="C814" s="1"/>
      <c r="D814" s="1"/>
      <c r="E814" s="1"/>
      <c r="F814" s="62"/>
      <c r="G814" s="62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6" x14ac:dyDescent="0.3">
      <c r="A815" s="1"/>
      <c r="B815" s="1"/>
      <c r="C815" s="1"/>
      <c r="D815" s="1"/>
      <c r="E815" s="1"/>
      <c r="F815" s="62"/>
      <c r="G815" s="62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6" x14ac:dyDescent="0.3">
      <c r="A816" s="1"/>
      <c r="B816" s="1"/>
      <c r="C816" s="1"/>
      <c r="D816" s="1"/>
      <c r="E816" s="1"/>
      <c r="F816" s="62"/>
      <c r="G816" s="62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6" x14ac:dyDescent="0.3">
      <c r="A817" s="1"/>
      <c r="B817" s="1"/>
      <c r="C817" s="1"/>
      <c r="D817" s="1"/>
      <c r="E817" s="1"/>
      <c r="F817" s="62"/>
      <c r="G817" s="62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6" x14ac:dyDescent="0.3">
      <c r="A818" s="1"/>
      <c r="B818" s="1"/>
      <c r="C818" s="1"/>
      <c r="D818" s="1"/>
      <c r="E818" s="1"/>
      <c r="F818" s="62"/>
      <c r="G818" s="62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6" x14ac:dyDescent="0.3">
      <c r="A819" s="1"/>
      <c r="B819" s="1"/>
      <c r="C819" s="1"/>
      <c r="D819" s="1"/>
      <c r="E819" s="1"/>
      <c r="F819" s="62"/>
      <c r="G819" s="62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6" x14ac:dyDescent="0.3">
      <c r="A820" s="1"/>
      <c r="B820" s="1"/>
      <c r="C820" s="1"/>
      <c r="D820" s="1"/>
      <c r="E820" s="1"/>
      <c r="F820" s="62"/>
      <c r="G820" s="62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6" x14ac:dyDescent="0.3">
      <c r="A821" s="1"/>
      <c r="B821" s="1"/>
      <c r="C821" s="1"/>
      <c r="D821" s="1"/>
      <c r="E821" s="1"/>
      <c r="F821" s="62"/>
      <c r="G821" s="62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6" x14ac:dyDescent="0.3">
      <c r="A822" s="1"/>
      <c r="B822" s="1"/>
      <c r="C822" s="1"/>
      <c r="D822" s="1"/>
      <c r="E822" s="1"/>
      <c r="F822" s="62"/>
      <c r="G822" s="62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6" x14ac:dyDescent="0.3">
      <c r="A823" s="1"/>
      <c r="B823" s="1"/>
      <c r="C823" s="1"/>
      <c r="D823" s="1"/>
      <c r="E823" s="1"/>
      <c r="F823" s="62"/>
      <c r="G823" s="62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6" x14ac:dyDescent="0.3">
      <c r="A824" s="1"/>
      <c r="B824" s="1"/>
      <c r="C824" s="1"/>
      <c r="D824" s="1"/>
      <c r="E824" s="1"/>
      <c r="F824" s="62"/>
      <c r="G824" s="62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6" x14ac:dyDescent="0.3">
      <c r="A825" s="1"/>
      <c r="B825" s="1"/>
      <c r="C825" s="1"/>
      <c r="D825" s="1"/>
      <c r="E825" s="1"/>
      <c r="F825" s="62"/>
      <c r="G825" s="62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6" x14ac:dyDescent="0.3">
      <c r="A826" s="1"/>
      <c r="B826" s="1"/>
      <c r="C826" s="1"/>
      <c r="D826" s="1"/>
      <c r="E826" s="1"/>
      <c r="F826" s="62"/>
      <c r="G826" s="62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6" x14ac:dyDescent="0.3">
      <c r="A827" s="1"/>
      <c r="B827" s="1"/>
      <c r="C827" s="1"/>
      <c r="D827" s="1"/>
      <c r="E827" s="1"/>
      <c r="F827" s="62"/>
      <c r="G827" s="62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6" x14ac:dyDescent="0.3">
      <c r="A828" s="1"/>
      <c r="B828" s="1"/>
      <c r="C828" s="1"/>
      <c r="D828" s="1"/>
      <c r="E828" s="1"/>
      <c r="F828" s="62"/>
      <c r="G828" s="62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6" x14ac:dyDescent="0.3">
      <c r="A829" s="1"/>
      <c r="B829" s="1"/>
      <c r="C829" s="1"/>
      <c r="D829" s="1"/>
      <c r="E829" s="1"/>
      <c r="F829" s="62"/>
      <c r="G829" s="62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6" x14ac:dyDescent="0.3">
      <c r="A830" s="1"/>
      <c r="B830" s="1"/>
      <c r="C830" s="1"/>
      <c r="D830" s="1"/>
      <c r="E830" s="1"/>
      <c r="F830" s="62"/>
      <c r="G830" s="62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6" x14ac:dyDescent="0.3">
      <c r="A831" s="1"/>
      <c r="B831" s="1"/>
      <c r="C831" s="1"/>
      <c r="D831" s="1"/>
      <c r="E831" s="1"/>
      <c r="F831" s="62"/>
      <c r="G831" s="62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6" x14ac:dyDescent="0.3">
      <c r="A832" s="1"/>
      <c r="B832" s="1"/>
      <c r="C832" s="1"/>
      <c r="D832" s="1"/>
      <c r="E832" s="1"/>
      <c r="F832" s="62"/>
      <c r="G832" s="62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6" x14ac:dyDescent="0.3">
      <c r="A833" s="1"/>
      <c r="B833" s="1"/>
      <c r="C833" s="1"/>
      <c r="D833" s="1"/>
      <c r="E833" s="1"/>
      <c r="F833" s="62"/>
      <c r="G833" s="62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6" x14ac:dyDescent="0.3">
      <c r="A834" s="1"/>
      <c r="B834" s="1"/>
      <c r="C834" s="1"/>
      <c r="D834" s="1"/>
      <c r="E834" s="1"/>
      <c r="F834" s="62"/>
      <c r="G834" s="62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6" x14ac:dyDescent="0.3">
      <c r="A835" s="1"/>
      <c r="B835" s="1"/>
      <c r="C835" s="1"/>
      <c r="D835" s="1"/>
      <c r="E835" s="1"/>
      <c r="F835" s="62"/>
      <c r="G835" s="62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6" x14ac:dyDescent="0.3">
      <c r="A836" s="1"/>
      <c r="B836" s="1"/>
      <c r="C836" s="1"/>
      <c r="D836" s="1"/>
      <c r="E836" s="1"/>
      <c r="F836" s="62"/>
      <c r="G836" s="62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6" x14ac:dyDescent="0.3">
      <c r="A837" s="1"/>
      <c r="B837" s="1"/>
      <c r="C837" s="1"/>
      <c r="D837" s="1"/>
      <c r="E837" s="1"/>
      <c r="F837" s="62"/>
      <c r="G837" s="62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6" x14ac:dyDescent="0.3">
      <c r="A838" s="1"/>
      <c r="B838" s="1"/>
      <c r="C838" s="1"/>
      <c r="D838" s="1"/>
      <c r="E838" s="1"/>
      <c r="F838" s="62"/>
      <c r="G838" s="62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6" x14ac:dyDescent="0.3">
      <c r="A839" s="1"/>
      <c r="B839" s="1"/>
      <c r="C839" s="1"/>
      <c r="D839" s="1"/>
      <c r="E839" s="1"/>
      <c r="F839" s="62"/>
      <c r="G839" s="62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6" x14ac:dyDescent="0.3">
      <c r="A840" s="1"/>
      <c r="B840" s="1"/>
      <c r="C840" s="1"/>
      <c r="D840" s="1"/>
      <c r="E840" s="1"/>
      <c r="F840" s="62"/>
      <c r="G840" s="62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6" x14ac:dyDescent="0.3">
      <c r="A841" s="1"/>
      <c r="B841" s="1"/>
      <c r="C841" s="1"/>
      <c r="D841" s="1"/>
      <c r="E841" s="1"/>
      <c r="F841" s="62"/>
      <c r="G841" s="62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6" x14ac:dyDescent="0.3">
      <c r="A842" s="1"/>
      <c r="B842" s="1"/>
      <c r="C842" s="1"/>
      <c r="D842" s="1"/>
      <c r="E842" s="1"/>
      <c r="F842" s="62"/>
      <c r="G842" s="62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6" x14ac:dyDescent="0.3">
      <c r="A843" s="1"/>
      <c r="B843" s="1"/>
      <c r="C843" s="1"/>
      <c r="D843" s="1"/>
      <c r="E843" s="1"/>
      <c r="F843" s="62"/>
      <c r="G843" s="62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6" x14ac:dyDescent="0.3">
      <c r="A844" s="1"/>
      <c r="B844" s="1"/>
      <c r="C844" s="1"/>
      <c r="D844" s="1"/>
      <c r="E844" s="1"/>
      <c r="F844" s="62"/>
      <c r="G844" s="62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6" x14ac:dyDescent="0.3">
      <c r="A845" s="1"/>
      <c r="B845" s="1"/>
      <c r="C845" s="1"/>
      <c r="D845" s="1"/>
      <c r="E845" s="1"/>
      <c r="F845" s="62"/>
      <c r="G845" s="62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6" x14ac:dyDescent="0.3">
      <c r="A846" s="1"/>
      <c r="B846" s="1"/>
      <c r="C846" s="1"/>
      <c r="D846" s="1"/>
      <c r="E846" s="1"/>
      <c r="F846" s="62"/>
      <c r="G846" s="62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6" x14ac:dyDescent="0.3">
      <c r="A847" s="1"/>
      <c r="B847" s="1"/>
      <c r="C847" s="1"/>
      <c r="D847" s="1"/>
      <c r="E847" s="1"/>
      <c r="F847" s="62"/>
      <c r="G847" s="62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6" x14ac:dyDescent="0.3">
      <c r="A848" s="1"/>
      <c r="B848" s="1"/>
      <c r="C848" s="1"/>
      <c r="D848" s="1"/>
      <c r="E848" s="1"/>
      <c r="F848" s="62"/>
      <c r="G848" s="62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6" x14ac:dyDescent="0.3">
      <c r="A849" s="1"/>
      <c r="B849" s="1"/>
      <c r="C849" s="1"/>
      <c r="D849" s="1"/>
      <c r="E849" s="1"/>
      <c r="F849" s="62"/>
      <c r="G849" s="62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6" x14ac:dyDescent="0.3">
      <c r="A850" s="1"/>
      <c r="B850" s="1"/>
      <c r="C850" s="1"/>
      <c r="D850" s="1"/>
      <c r="E850" s="1"/>
      <c r="F850" s="62"/>
      <c r="G850" s="62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6" x14ac:dyDescent="0.3">
      <c r="A851" s="1"/>
      <c r="B851" s="1"/>
      <c r="C851" s="1"/>
      <c r="D851" s="1"/>
      <c r="E851" s="1"/>
      <c r="F851" s="62"/>
      <c r="G851" s="62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6" x14ac:dyDescent="0.3">
      <c r="A852" s="1"/>
      <c r="B852" s="1"/>
      <c r="C852" s="1"/>
      <c r="D852" s="1"/>
      <c r="E852" s="1"/>
      <c r="F852" s="62"/>
      <c r="G852" s="62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6" x14ac:dyDescent="0.3">
      <c r="A853" s="1"/>
      <c r="B853" s="1"/>
      <c r="C853" s="1"/>
      <c r="D853" s="1"/>
      <c r="E853" s="1"/>
      <c r="F853" s="62"/>
      <c r="G853" s="62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6" x14ac:dyDescent="0.3">
      <c r="A854" s="1"/>
      <c r="B854" s="1"/>
      <c r="C854" s="1"/>
      <c r="D854" s="1"/>
      <c r="E854" s="1"/>
      <c r="F854" s="62"/>
      <c r="G854" s="62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6" x14ac:dyDescent="0.3">
      <c r="A855" s="1"/>
      <c r="B855" s="1"/>
      <c r="C855" s="1"/>
      <c r="D855" s="1"/>
      <c r="E855" s="1"/>
      <c r="F855" s="62"/>
      <c r="G855" s="62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6" x14ac:dyDescent="0.3">
      <c r="A856" s="1"/>
      <c r="B856" s="1"/>
      <c r="C856" s="1"/>
      <c r="D856" s="1"/>
      <c r="E856" s="1"/>
      <c r="F856" s="62"/>
      <c r="G856" s="62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6" x14ac:dyDescent="0.3">
      <c r="A857" s="1"/>
      <c r="B857" s="1"/>
      <c r="C857" s="1"/>
      <c r="D857" s="1"/>
      <c r="E857" s="1"/>
      <c r="F857" s="62"/>
      <c r="G857" s="62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6" x14ac:dyDescent="0.3">
      <c r="A858" s="1"/>
      <c r="B858" s="1"/>
      <c r="C858" s="1"/>
      <c r="D858" s="1"/>
      <c r="E858" s="1"/>
      <c r="F858" s="62"/>
      <c r="G858" s="62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6" x14ac:dyDescent="0.3">
      <c r="A859" s="1"/>
      <c r="B859" s="1"/>
      <c r="C859" s="1"/>
      <c r="D859" s="1"/>
      <c r="E859" s="1"/>
      <c r="F859" s="62"/>
      <c r="G859" s="62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6" x14ac:dyDescent="0.3">
      <c r="A860" s="1"/>
      <c r="B860" s="1"/>
      <c r="C860" s="1"/>
      <c r="D860" s="1"/>
      <c r="E860" s="1"/>
      <c r="F860" s="62"/>
      <c r="G860" s="62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6" x14ac:dyDescent="0.3">
      <c r="A861" s="1"/>
      <c r="B861" s="1"/>
      <c r="C861" s="1"/>
      <c r="D861" s="1"/>
      <c r="E861" s="1"/>
      <c r="F861" s="62"/>
      <c r="G861" s="62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6" x14ac:dyDescent="0.3">
      <c r="A862" s="1"/>
      <c r="B862" s="1"/>
      <c r="C862" s="1"/>
      <c r="D862" s="1"/>
      <c r="E862" s="1"/>
      <c r="F862" s="62"/>
      <c r="G862" s="62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6" x14ac:dyDescent="0.3">
      <c r="A863" s="1"/>
      <c r="B863" s="1"/>
      <c r="C863" s="1"/>
      <c r="D863" s="1"/>
      <c r="E863" s="1"/>
      <c r="F863" s="62"/>
      <c r="G863" s="62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6" x14ac:dyDescent="0.3">
      <c r="A864" s="1"/>
      <c r="B864" s="1"/>
      <c r="C864" s="1"/>
      <c r="D864" s="1"/>
      <c r="E864" s="1"/>
      <c r="F864" s="62"/>
      <c r="G864" s="62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6" x14ac:dyDescent="0.3">
      <c r="A865" s="1"/>
      <c r="B865" s="1"/>
      <c r="C865" s="1"/>
      <c r="D865" s="1"/>
      <c r="E865" s="1"/>
      <c r="F865" s="62"/>
      <c r="G865" s="62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6" x14ac:dyDescent="0.3">
      <c r="A866" s="1"/>
      <c r="B866" s="1"/>
      <c r="C866" s="1"/>
      <c r="D866" s="1"/>
      <c r="E866" s="1"/>
      <c r="F866" s="62"/>
      <c r="G866" s="62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6" x14ac:dyDescent="0.3">
      <c r="A867" s="1"/>
      <c r="B867" s="1"/>
      <c r="C867" s="1"/>
      <c r="D867" s="1"/>
      <c r="E867" s="1"/>
      <c r="F867" s="62"/>
      <c r="G867" s="62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6" x14ac:dyDescent="0.3">
      <c r="A868" s="1"/>
      <c r="B868" s="1"/>
      <c r="C868" s="1"/>
      <c r="D868" s="1"/>
      <c r="E868" s="1"/>
      <c r="F868" s="62"/>
      <c r="G868" s="62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6" x14ac:dyDescent="0.3">
      <c r="A869" s="1"/>
      <c r="B869" s="1"/>
      <c r="C869" s="1"/>
      <c r="D869" s="1"/>
      <c r="E869" s="1"/>
      <c r="F869" s="62"/>
      <c r="G869" s="62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6" x14ac:dyDescent="0.3">
      <c r="A870" s="1"/>
      <c r="B870" s="1"/>
      <c r="C870" s="1"/>
      <c r="D870" s="1"/>
      <c r="E870" s="1"/>
      <c r="F870" s="62"/>
      <c r="G870" s="62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6" x14ac:dyDescent="0.3">
      <c r="A871" s="1"/>
      <c r="B871" s="1"/>
      <c r="C871" s="1"/>
      <c r="D871" s="1"/>
      <c r="E871" s="1"/>
      <c r="F871" s="62"/>
      <c r="G871" s="62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6" x14ac:dyDescent="0.3">
      <c r="A872" s="1"/>
      <c r="B872" s="1"/>
      <c r="C872" s="1"/>
      <c r="D872" s="1"/>
      <c r="E872" s="1"/>
      <c r="F872" s="62"/>
      <c r="G872" s="62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6" x14ac:dyDescent="0.3">
      <c r="A873" s="1"/>
      <c r="B873" s="1"/>
      <c r="C873" s="1"/>
      <c r="D873" s="1"/>
      <c r="E873" s="1"/>
      <c r="F873" s="62"/>
      <c r="G873" s="62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6" x14ac:dyDescent="0.3">
      <c r="A874" s="1"/>
      <c r="B874" s="1"/>
      <c r="C874" s="1"/>
      <c r="D874" s="1"/>
      <c r="E874" s="1"/>
      <c r="F874" s="62"/>
      <c r="G874" s="62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6" x14ac:dyDescent="0.3">
      <c r="A875" s="1"/>
      <c r="B875" s="1"/>
      <c r="C875" s="1"/>
      <c r="D875" s="1"/>
      <c r="E875" s="1"/>
      <c r="F875" s="62"/>
      <c r="G875" s="62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6" x14ac:dyDescent="0.3">
      <c r="A876" s="1"/>
      <c r="B876" s="1"/>
      <c r="C876" s="1"/>
      <c r="D876" s="1"/>
      <c r="E876" s="1"/>
      <c r="F876" s="62"/>
      <c r="G876" s="62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6" x14ac:dyDescent="0.3">
      <c r="A877" s="1"/>
      <c r="B877" s="1"/>
      <c r="C877" s="1"/>
      <c r="D877" s="1"/>
      <c r="E877" s="1"/>
      <c r="F877" s="62"/>
      <c r="G877" s="62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6" x14ac:dyDescent="0.3">
      <c r="A878" s="1"/>
      <c r="B878" s="1"/>
      <c r="C878" s="1"/>
      <c r="D878" s="1"/>
      <c r="E878" s="1"/>
      <c r="F878" s="62"/>
      <c r="G878" s="62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6" x14ac:dyDescent="0.3">
      <c r="A879" s="1"/>
      <c r="B879" s="1"/>
      <c r="C879" s="1"/>
      <c r="D879" s="1"/>
      <c r="E879" s="1"/>
      <c r="F879" s="62"/>
      <c r="G879" s="62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6" x14ac:dyDescent="0.3">
      <c r="A880" s="1"/>
      <c r="B880" s="1"/>
      <c r="C880" s="1"/>
      <c r="D880" s="1"/>
      <c r="E880" s="1"/>
      <c r="F880" s="62"/>
      <c r="G880" s="62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6" x14ac:dyDescent="0.3">
      <c r="A881" s="1"/>
      <c r="B881" s="1"/>
      <c r="C881" s="1"/>
      <c r="D881" s="1"/>
      <c r="E881" s="1"/>
      <c r="F881" s="62"/>
      <c r="G881" s="62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6" x14ac:dyDescent="0.3">
      <c r="A882" s="1"/>
      <c r="B882" s="1"/>
      <c r="C882" s="1"/>
      <c r="D882" s="1"/>
      <c r="E882" s="1"/>
      <c r="F882" s="62"/>
      <c r="G882" s="62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6" x14ac:dyDescent="0.3">
      <c r="A883" s="1"/>
      <c r="B883" s="1"/>
      <c r="C883" s="1"/>
      <c r="D883" s="1"/>
      <c r="E883" s="1"/>
      <c r="F883" s="62"/>
      <c r="G883" s="62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6" x14ac:dyDescent="0.3">
      <c r="A884" s="1"/>
      <c r="B884" s="1"/>
      <c r="C884" s="1"/>
      <c r="D884" s="1"/>
      <c r="E884" s="1"/>
      <c r="F884" s="62"/>
      <c r="G884" s="62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6" x14ac:dyDescent="0.3">
      <c r="A885" s="1"/>
      <c r="B885" s="1"/>
      <c r="C885" s="1"/>
      <c r="D885" s="1"/>
      <c r="E885" s="1"/>
      <c r="F885" s="62"/>
      <c r="G885" s="62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6" x14ac:dyDescent="0.3">
      <c r="A886" s="1"/>
      <c r="B886" s="1"/>
      <c r="C886" s="1"/>
      <c r="D886" s="1"/>
      <c r="E886" s="1"/>
      <c r="F886" s="62"/>
      <c r="G886" s="62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6" x14ac:dyDescent="0.3">
      <c r="A887" s="1"/>
      <c r="B887" s="1"/>
      <c r="C887" s="1"/>
      <c r="D887" s="1"/>
      <c r="E887" s="1"/>
      <c r="F887" s="62"/>
      <c r="G887" s="62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6" x14ac:dyDescent="0.3">
      <c r="A888" s="1"/>
      <c r="B888" s="1"/>
      <c r="C888" s="1"/>
      <c r="D888" s="1"/>
      <c r="E888" s="1"/>
      <c r="F888" s="62"/>
      <c r="G888" s="62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6" x14ac:dyDescent="0.3">
      <c r="A889" s="1"/>
      <c r="B889" s="1"/>
      <c r="C889" s="1"/>
      <c r="D889" s="1"/>
      <c r="E889" s="1"/>
      <c r="F889" s="62"/>
      <c r="G889" s="62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6" x14ac:dyDescent="0.3">
      <c r="A890" s="1"/>
      <c r="B890" s="1"/>
      <c r="C890" s="1"/>
      <c r="D890" s="1"/>
      <c r="E890" s="1"/>
      <c r="F890" s="62"/>
      <c r="G890" s="62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6" x14ac:dyDescent="0.3">
      <c r="A891" s="1"/>
      <c r="B891" s="1"/>
      <c r="C891" s="1"/>
      <c r="D891" s="1"/>
      <c r="E891" s="1"/>
      <c r="F891" s="62"/>
      <c r="G891" s="62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6" x14ac:dyDescent="0.3">
      <c r="A892" s="1"/>
      <c r="B892" s="1"/>
      <c r="C892" s="1"/>
      <c r="D892" s="1"/>
      <c r="E892" s="1"/>
      <c r="F892" s="62"/>
      <c r="G892" s="62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6" x14ac:dyDescent="0.3">
      <c r="A893" s="1"/>
      <c r="B893" s="1"/>
      <c r="C893" s="1"/>
      <c r="D893" s="1"/>
      <c r="E893" s="1"/>
      <c r="F893" s="62"/>
      <c r="G893" s="62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6" x14ac:dyDescent="0.3">
      <c r="A894" s="1"/>
      <c r="B894" s="1"/>
      <c r="C894" s="1"/>
      <c r="D894" s="1"/>
      <c r="E894" s="1"/>
      <c r="F894" s="62"/>
      <c r="G894" s="62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6" x14ac:dyDescent="0.3">
      <c r="A895" s="1"/>
      <c r="B895" s="1"/>
      <c r="C895" s="1"/>
      <c r="D895" s="1"/>
      <c r="E895" s="1"/>
      <c r="F895" s="62"/>
      <c r="G895" s="62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6" x14ac:dyDescent="0.3">
      <c r="A896" s="1"/>
      <c r="B896" s="1"/>
      <c r="C896" s="1"/>
      <c r="D896" s="1"/>
      <c r="E896" s="1"/>
      <c r="F896" s="62"/>
      <c r="G896" s="62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6" x14ac:dyDescent="0.3">
      <c r="A897" s="1"/>
      <c r="B897" s="1"/>
      <c r="C897" s="1"/>
      <c r="D897" s="1"/>
      <c r="E897" s="1"/>
      <c r="F897" s="62"/>
      <c r="G897" s="62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6" x14ac:dyDescent="0.3">
      <c r="A898" s="1"/>
      <c r="B898" s="1"/>
      <c r="C898" s="1"/>
      <c r="D898" s="1"/>
      <c r="E898" s="1"/>
      <c r="F898" s="62"/>
      <c r="G898" s="62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6" x14ac:dyDescent="0.3">
      <c r="A899" s="1"/>
      <c r="B899" s="1"/>
      <c r="C899" s="1"/>
      <c r="D899" s="1"/>
      <c r="E899" s="1"/>
      <c r="F899" s="62"/>
      <c r="G899" s="62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6" x14ac:dyDescent="0.3">
      <c r="A900" s="1"/>
      <c r="B900" s="1"/>
      <c r="C900" s="1"/>
      <c r="D900" s="1"/>
      <c r="E900" s="1"/>
      <c r="F900" s="62"/>
      <c r="G900" s="62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6" x14ac:dyDescent="0.3">
      <c r="A901" s="1"/>
      <c r="B901" s="1"/>
      <c r="C901" s="1"/>
      <c r="D901" s="1"/>
      <c r="E901" s="1"/>
      <c r="F901" s="62"/>
      <c r="G901" s="62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6" x14ac:dyDescent="0.3">
      <c r="A902" s="1"/>
      <c r="B902" s="1"/>
      <c r="C902" s="1"/>
      <c r="D902" s="1"/>
      <c r="E902" s="1"/>
      <c r="F902" s="62"/>
      <c r="G902" s="62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6" x14ac:dyDescent="0.3">
      <c r="A903" s="1"/>
      <c r="B903" s="1"/>
      <c r="C903" s="1"/>
      <c r="D903" s="1"/>
      <c r="E903" s="1"/>
      <c r="F903" s="62"/>
      <c r="G903" s="62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6" x14ac:dyDescent="0.3">
      <c r="A904" s="1"/>
      <c r="B904" s="1"/>
      <c r="C904" s="1"/>
      <c r="D904" s="1"/>
      <c r="E904" s="1"/>
      <c r="F904" s="62"/>
      <c r="G904" s="62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6" x14ac:dyDescent="0.3">
      <c r="A905" s="1"/>
      <c r="B905" s="1"/>
      <c r="C905" s="1"/>
      <c r="D905" s="1"/>
      <c r="E905" s="1"/>
      <c r="F905" s="62"/>
      <c r="G905" s="62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6" x14ac:dyDescent="0.3">
      <c r="A906" s="1"/>
      <c r="B906" s="1"/>
      <c r="C906" s="1"/>
      <c r="D906" s="1"/>
      <c r="E906" s="1"/>
      <c r="F906" s="62"/>
      <c r="G906" s="62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6" x14ac:dyDescent="0.3">
      <c r="A907" s="1"/>
      <c r="B907" s="1"/>
      <c r="C907" s="1"/>
      <c r="D907" s="1"/>
      <c r="E907" s="1"/>
      <c r="F907" s="62"/>
      <c r="G907" s="62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6" x14ac:dyDescent="0.3">
      <c r="A908" s="1"/>
      <c r="B908" s="1"/>
      <c r="C908" s="1"/>
      <c r="D908" s="1"/>
      <c r="E908" s="1"/>
      <c r="F908" s="62"/>
      <c r="G908" s="62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6" x14ac:dyDescent="0.3">
      <c r="A909" s="1"/>
      <c r="B909" s="1"/>
      <c r="C909" s="1"/>
      <c r="D909" s="1"/>
      <c r="E909" s="1"/>
      <c r="F909" s="62"/>
      <c r="G909" s="62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6" x14ac:dyDescent="0.3">
      <c r="A910" s="1"/>
      <c r="B910" s="1"/>
      <c r="C910" s="1"/>
      <c r="D910" s="1"/>
      <c r="E910" s="1"/>
      <c r="F910" s="62"/>
      <c r="G910" s="62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6" x14ac:dyDescent="0.3">
      <c r="A911" s="1"/>
      <c r="B911" s="1"/>
      <c r="C911" s="1"/>
      <c r="D911" s="1"/>
      <c r="E911" s="1"/>
      <c r="F911" s="62"/>
      <c r="G911" s="62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6" x14ac:dyDescent="0.3">
      <c r="A912" s="1"/>
      <c r="B912" s="1"/>
      <c r="C912" s="1"/>
      <c r="D912" s="1"/>
      <c r="E912" s="1"/>
      <c r="F912" s="62"/>
      <c r="G912" s="62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6" x14ac:dyDescent="0.3">
      <c r="A913" s="1"/>
      <c r="B913" s="1"/>
      <c r="C913" s="1"/>
      <c r="D913" s="1"/>
      <c r="E913" s="1"/>
      <c r="F913" s="62"/>
      <c r="G913" s="62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6" x14ac:dyDescent="0.3">
      <c r="A914" s="1"/>
      <c r="B914" s="1"/>
      <c r="C914" s="1"/>
      <c r="D914" s="1"/>
      <c r="E914" s="1"/>
      <c r="F914" s="62"/>
      <c r="G914" s="62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6" x14ac:dyDescent="0.3">
      <c r="A915" s="1"/>
      <c r="B915" s="1"/>
      <c r="C915" s="1"/>
      <c r="D915" s="1"/>
      <c r="E915" s="1"/>
      <c r="F915" s="62"/>
      <c r="G915" s="62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6" x14ac:dyDescent="0.3">
      <c r="A916" s="1"/>
      <c r="B916" s="1"/>
      <c r="C916" s="1"/>
      <c r="D916" s="1"/>
      <c r="E916" s="1"/>
      <c r="F916" s="62"/>
      <c r="G916" s="62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6" x14ac:dyDescent="0.3">
      <c r="A917" s="1"/>
      <c r="B917" s="1"/>
      <c r="C917" s="1"/>
      <c r="D917" s="1"/>
      <c r="E917" s="1"/>
      <c r="F917" s="62"/>
      <c r="G917" s="62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6" x14ac:dyDescent="0.3">
      <c r="A918" s="1"/>
      <c r="B918" s="1"/>
      <c r="C918" s="1"/>
      <c r="D918" s="1"/>
      <c r="E918" s="1"/>
      <c r="F918" s="62"/>
      <c r="G918" s="62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6" x14ac:dyDescent="0.3">
      <c r="A919" s="1"/>
      <c r="B919" s="1"/>
      <c r="C919" s="1"/>
      <c r="D919" s="1"/>
      <c r="E919" s="1"/>
      <c r="F919" s="62"/>
      <c r="G919" s="62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6" x14ac:dyDescent="0.3">
      <c r="A920" s="1"/>
      <c r="B920" s="1"/>
      <c r="C920" s="1"/>
      <c r="D920" s="1"/>
      <c r="E920" s="1"/>
      <c r="F920" s="62"/>
      <c r="G920" s="62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6" x14ac:dyDescent="0.3">
      <c r="A921" s="1"/>
      <c r="B921" s="1"/>
      <c r="C921" s="1"/>
      <c r="D921" s="1"/>
      <c r="E921" s="1"/>
      <c r="F921" s="62"/>
      <c r="G921" s="62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6" x14ac:dyDescent="0.3">
      <c r="A922" s="1"/>
      <c r="B922" s="1"/>
      <c r="C922" s="1"/>
      <c r="D922" s="1"/>
      <c r="E922" s="1"/>
      <c r="F922" s="62"/>
      <c r="G922" s="62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6" x14ac:dyDescent="0.3">
      <c r="A923" s="1"/>
      <c r="B923" s="1"/>
      <c r="C923" s="1"/>
      <c r="D923" s="1"/>
      <c r="E923" s="1"/>
      <c r="F923" s="62"/>
      <c r="G923" s="62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6" x14ac:dyDescent="0.3">
      <c r="A924" s="1"/>
      <c r="B924" s="1"/>
      <c r="C924" s="1"/>
      <c r="D924" s="1"/>
      <c r="E924" s="1"/>
      <c r="F924" s="62"/>
      <c r="G924" s="62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6" x14ac:dyDescent="0.3">
      <c r="A925" s="1"/>
      <c r="B925" s="1"/>
      <c r="C925" s="1"/>
      <c r="D925" s="1"/>
      <c r="E925" s="1"/>
      <c r="F925" s="62"/>
      <c r="G925" s="62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6" x14ac:dyDescent="0.3">
      <c r="A926" s="1"/>
      <c r="B926" s="1"/>
      <c r="C926" s="1"/>
      <c r="D926" s="1"/>
      <c r="E926" s="1"/>
      <c r="F926" s="62"/>
      <c r="G926" s="62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6" x14ac:dyDescent="0.3">
      <c r="A927" s="1"/>
      <c r="B927" s="1"/>
      <c r="C927" s="1"/>
      <c r="D927" s="1"/>
      <c r="E927" s="1"/>
      <c r="F927" s="62"/>
      <c r="G927" s="62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6" x14ac:dyDescent="0.3">
      <c r="A928" s="1"/>
      <c r="B928" s="1"/>
      <c r="C928" s="1"/>
      <c r="D928" s="1"/>
      <c r="E928" s="1"/>
      <c r="F928" s="62"/>
      <c r="G928" s="62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6" x14ac:dyDescent="0.3">
      <c r="A929" s="1"/>
      <c r="B929" s="1"/>
      <c r="C929" s="1"/>
      <c r="D929" s="1"/>
      <c r="E929" s="1"/>
      <c r="F929" s="62"/>
      <c r="G929" s="62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6" x14ac:dyDescent="0.3">
      <c r="A930" s="1"/>
      <c r="B930" s="1"/>
      <c r="C930" s="1"/>
      <c r="D930" s="1"/>
      <c r="E930" s="1"/>
      <c r="F930" s="62"/>
      <c r="G930" s="62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6" x14ac:dyDescent="0.3">
      <c r="A931" s="1"/>
      <c r="B931" s="1"/>
      <c r="C931" s="1"/>
      <c r="D931" s="1"/>
      <c r="E931" s="1"/>
      <c r="F931" s="62"/>
      <c r="G931" s="62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6" x14ac:dyDescent="0.3">
      <c r="A932" s="1"/>
      <c r="B932" s="1"/>
      <c r="C932" s="1"/>
      <c r="D932" s="1"/>
      <c r="E932" s="1"/>
      <c r="F932" s="62"/>
      <c r="G932" s="62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6" x14ac:dyDescent="0.3">
      <c r="A933" s="1"/>
      <c r="B933" s="1"/>
      <c r="C933" s="1"/>
      <c r="D933" s="1"/>
      <c r="E933" s="1"/>
      <c r="F933" s="62"/>
      <c r="G933" s="62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6" x14ac:dyDescent="0.3">
      <c r="A934" s="1"/>
      <c r="B934" s="1"/>
      <c r="C934" s="1"/>
      <c r="D934" s="1"/>
      <c r="E934" s="1"/>
      <c r="F934" s="62"/>
      <c r="G934" s="62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6" x14ac:dyDescent="0.3">
      <c r="A935" s="1"/>
      <c r="B935" s="1"/>
      <c r="C935" s="1"/>
      <c r="D935" s="1"/>
      <c r="E935" s="1"/>
      <c r="F935" s="62"/>
      <c r="G935" s="62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6" x14ac:dyDescent="0.3">
      <c r="A936" s="1"/>
      <c r="B936" s="1"/>
      <c r="C936" s="1"/>
      <c r="D936" s="1"/>
      <c r="E936" s="1"/>
      <c r="F936" s="62"/>
      <c r="G936" s="62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6" x14ac:dyDescent="0.3">
      <c r="A937" s="1"/>
      <c r="B937" s="1"/>
      <c r="C937" s="1"/>
      <c r="D937" s="1"/>
      <c r="E937" s="1"/>
      <c r="F937" s="62"/>
      <c r="G937" s="62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6" x14ac:dyDescent="0.3">
      <c r="A938" s="1"/>
      <c r="B938" s="1"/>
      <c r="C938" s="1"/>
      <c r="D938" s="1"/>
      <c r="E938" s="1"/>
      <c r="F938" s="62"/>
      <c r="G938" s="62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6" x14ac:dyDescent="0.3">
      <c r="A939" s="1"/>
      <c r="B939" s="1"/>
      <c r="C939" s="1"/>
      <c r="D939" s="1"/>
      <c r="E939" s="1"/>
      <c r="F939" s="62"/>
      <c r="G939" s="62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6" x14ac:dyDescent="0.3">
      <c r="A940" s="1"/>
      <c r="B940" s="1"/>
      <c r="C940" s="1"/>
      <c r="D940" s="1"/>
      <c r="E940" s="1"/>
      <c r="F940" s="62"/>
      <c r="G940" s="62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6" x14ac:dyDescent="0.3">
      <c r="A941" s="1"/>
      <c r="B941" s="1"/>
      <c r="C941" s="1"/>
      <c r="D941" s="1"/>
      <c r="E941" s="1"/>
      <c r="F941" s="62"/>
      <c r="G941" s="62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6" x14ac:dyDescent="0.3">
      <c r="A942" s="1"/>
      <c r="B942" s="1"/>
      <c r="C942" s="1"/>
      <c r="D942" s="1"/>
      <c r="E942" s="1"/>
      <c r="F942" s="62"/>
      <c r="G942" s="62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6" x14ac:dyDescent="0.3">
      <c r="A943" s="1"/>
      <c r="B943" s="1"/>
      <c r="C943" s="1"/>
      <c r="D943" s="1"/>
      <c r="E943" s="1"/>
      <c r="F943" s="62"/>
      <c r="G943" s="62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6" x14ac:dyDescent="0.3">
      <c r="A944" s="1"/>
      <c r="B944" s="1"/>
      <c r="C944" s="1"/>
      <c r="D944" s="1"/>
      <c r="E944" s="1"/>
      <c r="F944" s="62"/>
      <c r="G944" s="62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6" x14ac:dyDescent="0.3">
      <c r="A945" s="1"/>
      <c r="B945" s="1"/>
      <c r="C945" s="1"/>
      <c r="D945" s="1"/>
      <c r="E945" s="1"/>
      <c r="F945" s="62"/>
      <c r="G945" s="62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6" x14ac:dyDescent="0.3">
      <c r="A946" s="1"/>
      <c r="B946" s="1"/>
      <c r="C946" s="1"/>
      <c r="D946" s="1"/>
      <c r="E946" s="1"/>
      <c r="F946" s="62"/>
      <c r="G946" s="62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6" x14ac:dyDescent="0.3">
      <c r="A947" s="1"/>
      <c r="B947" s="1"/>
      <c r="C947" s="1"/>
      <c r="D947" s="1"/>
      <c r="E947" s="1"/>
      <c r="F947" s="62"/>
      <c r="G947" s="62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6" x14ac:dyDescent="0.3">
      <c r="A948" s="1"/>
      <c r="B948" s="1"/>
      <c r="C948" s="1"/>
      <c r="D948" s="1"/>
      <c r="E948" s="1"/>
      <c r="F948" s="62"/>
      <c r="G948" s="62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6" x14ac:dyDescent="0.3">
      <c r="A949" s="1"/>
      <c r="B949" s="1"/>
      <c r="C949" s="1"/>
      <c r="D949" s="1"/>
      <c r="E949" s="1"/>
      <c r="F949" s="62"/>
      <c r="G949" s="62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6" x14ac:dyDescent="0.3">
      <c r="A950" s="1"/>
      <c r="B950" s="1"/>
      <c r="C950" s="1"/>
      <c r="D950" s="1"/>
      <c r="E950" s="1"/>
      <c r="F950" s="62"/>
      <c r="G950" s="62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6" x14ac:dyDescent="0.3">
      <c r="A951" s="1"/>
      <c r="B951" s="1"/>
      <c r="C951" s="1"/>
      <c r="D951" s="1"/>
      <c r="E951" s="1"/>
      <c r="F951" s="62"/>
      <c r="G951" s="62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6" x14ac:dyDescent="0.3">
      <c r="A952" s="1"/>
      <c r="B952" s="1"/>
      <c r="C952" s="1"/>
      <c r="D952" s="1"/>
      <c r="E952" s="1"/>
      <c r="F952" s="62"/>
      <c r="G952" s="62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6" x14ac:dyDescent="0.3">
      <c r="A953" s="1"/>
      <c r="B953" s="1"/>
      <c r="C953" s="1"/>
      <c r="D953" s="1"/>
      <c r="E953" s="1"/>
      <c r="F953" s="62"/>
      <c r="G953" s="62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6" x14ac:dyDescent="0.3">
      <c r="A954" s="1"/>
      <c r="B954" s="1"/>
      <c r="C954" s="1"/>
      <c r="D954" s="1"/>
      <c r="E954" s="1"/>
      <c r="F954" s="62"/>
      <c r="G954" s="62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6" x14ac:dyDescent="0.3">
      <c r="A955" s="1"/>
      <c r="B955" s="1"/>
      <c r="C955" s="1"/>
      <c r="D955" s="1"/>
      <c r="E955" s="1"/>
      <c r="F955" s="62"/>
      <c r="G955" s="62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6" x14ac:dyDescent="0.3">
      <c r="A956" s="1"/>
      <c r="B956" s="1"/>
      <c r="C956" s="1"/>
      <c r="D956" s="1"/>
      <c r="E956" s="1"/>
      <c r="F956" s="62"/>
      <c r="G956" s="62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6" x14ac:dyDescent="0.3">
      <c r="A957" s="1"/>
      <c r="B957" s="1"/>
      <c r="C957" s="1"/>
      <c r="D957" s="1"/>
      <c r="E957" s="1"/>
      <c r="F957" s="62"/>
      <c r="G957" s="62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6" x14ac:dyDescent="0.3">
      <c r="A958" s="1"/>
      <c r="B958" s="1"/>
      <c r="C958" s="1"/>
      <c r="D958" s="1"/>
      <c r="E958" s="1"/>
      <c r="F958" s="62"/>
      <c r="G958" s="62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6" x14ac:dyDescent="0.3">
      <c r="A959" s="1"/>
      <c r="B959" s="1"/>
      <c r="C959" s="1"/>
      <c r="D959" s="1"/>
      <c r="E959" s="1"/>
      <c r="F959" s="62"/>
      <c r="G959" s="62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6" x14ac:dyDescent="0.3">
      <c r="A960" s="1"/>
      <c r="B960" s="1"/>
      <c r="C960" s="1"/>
      <c r="D960" s="1"/>
      <c r="E960" s="1"/>
      <c r="F960" s="62"/>
      <c r="G960" s="62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6" x14ac:dyDescent="0.3">
      <c r="A961" s="1"/>
      <c r="B961" s="1"/>
      <c r="C961" s="1"/>
      <c r="D961" s="1"/>
      <c r="E961" s="1"/>
      <c r="F961" s="62"/>
      <c r="G961" s="62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6" x14ac:dyDescent="0.3">
      <c r="A962" s="1"/>
      <c r="B962" s="1"/>
      <c r="C962" s="1"/>
      <c r="D962" s="1"/>
      <c r="E962" s="1"/>
      <c r="F962" s="62"/>
      <c r="G962" s="62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6" x14ac:dyDescent="0.3">
      <c r="A963" s="1"/>
      <c r="B963" s="1"/>
      <c r="C963" s="1"/>
      <c r="D963" s="1"/>
      <c r="E963" s="1"/>
      <c r="F963" s="62"/>
      <c r="G963" s="62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6" x14ac:dyDescent="0.3">
      <c r="A964" s="1"/>
      <c r="B964" s="1"/>
      <c r="C964" s="1"/>
      <c r="D964" s="1"/>
      <c r="E964" s="1"/>
      <c r="F964" s="62"/>
      <c r="G964" s="62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6" x14ac:dyDescent="0.3">
      <c r="A965" s="1"/>
      <c r="B965" s="1"/>
      <c r="C965" s="1"/>
      <c r="D965" s="1"/>
      <c r="E965" s="1"/>
      <c r="F965" s="62"/>
      <c r="G965" s="62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6" x14ac:dyDescent="0.3">
      <c r="A966" s="1"/>
      <c r="B966" s="1"/>
      <c r="C966" s="1"/>
      <c r="D966" s="1"/>
      <c r="E966" s="1"/>
      <c r="F966" s="62"/>
      <c r="G966" s="62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6" x14ac:dyDescent="0.3">
      <c r="A967" s="1"/>
      <c r="B967" s="1"/>
      <c r="C967" s="1"/>
      <c r="D967" s="1"/>
      <c r="E967" s="1"/>
      <c r="F967" s="62"/>
      <c r="G967" s="62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6" x14ac:dyDescent="0.3">
      <c r="A968" s="1"/>
      <c r="B968" s="1"/>
      <c r="C968" s="1"/>
      <c r="D968" s="1"/>
      <c r="E968" s="1"/>
      <c r="F968" s="62"/>
      <c r="G968" s="62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6" x14ac:dyDescent="0.3">
      <c r="A969" s="1"/>
      <c r="B969" s="1"/>
      <c r="C969" s="1"/>
      <c r="D969" s="1"/>
      <c r="E969" s="1"/>
      <c r="F969" s="62"/>
      <c r="G969" s="62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6" x14ac:dyDescent="0.3">
      <c r="A970" s="1"/>
      <c r="B970" s="1"/>
      <c r="C970" s="1"/>
      <c r="D970" s="1"/>
      <c r="E970" s="1"/>
      <c r="F970" s="62"/>
      <c r="G970" s="62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6" x14ac:dyDescent="0.3">
      <c r="A971" s="1"/>
      <c r="B971" s="1"/>
      <c r="C971" s="1"/>
      <c r="D971" s="1"/>
      <c r="E971" s="1"/>
      <c r="F971" s="62"/>
      <c r="G971" s="62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6" x14ac:dyDescent="0.3">
      <c r="A972" s="1"/>
      <c r="B972" s="1"/>
      <c r="C972" s="1"/>
      <c r="D972" s="1"/>
      <c r="E972" s="1"/>
      <c r="F972" s="62"/>
      <c r="G972" s="62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6" x14ac:dyDescent="0.3">
      <c r="A973" s="1"/>
      <c r="B973" s="1"/>
      <c r="C973" s="1"/>
      <c r="D973" s="1"/>
      <c r="E973" s="1"/>
      <c r="F973" s="62"/>
      <c r="G973" s="62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6" x14ac:dyDescent="0.3">
      <c r="A974" s="1"/>
      <c r="B974" s="1"/>
      <c r="C974" s="1"/>
      <c r="D974" s="1"/>
      <c r="E974" s="1"/>
      <c r="F974" s="62"/>
      <c r="G974" s="62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6" x14ac:dyDescent="0.3">
      <c r="A975" s="1"/>
      <c r="B975" s="1"/>
      <c r="C975" s="1"/>
      <c r="D975" s="1"/>
      <c r="E975" s="1"/>
      <c r="F975" s="62"/>
      <c r="G975" s="62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6" x14ac:dyDescent="0.3">
      <c r="A976" s="1"/>
      <c r="B976" s="1"/>
      <c r="C976" s="1"/>
      <c r="D976" s="1"/>
      <c r="E976" s="1"/>
      <c r="F976" s="62"/>
      <c r="G976" s="62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6" x14ac:dyDescent="0.3">
      <c r="A977" s="1"/>
      <c r="B977" s="1"/>
      <c r="C977" s="1"/>
      <c r="D977" s="1"/>
      <c r="E977" s="1"/>
      <c r="F977" s="62"/>
      <c r="G977" s="62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6" x14ac:dyDescent="0.3">
      <c r="A978" s="1"/>
      <c r="B978" s="1"/>
      <c r="C978" s="1"/>
      <c r="D978" s="1"/>
      <c r="E978" s="1"/>
      <c r="F978" s="62"/>
      <c r="G978" s="62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6" x14ac:dyDescent="0.3">
      <c r="A979" s="1"/>
      <c r="B979" s="1"/>
      <c r="C979" s="1"/>
      <c r="D979" s="1"/>
      <c r="E979" s="1"/>
      <c r="F979" s="62"/>
      <c r="G979" s="62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6" x14ac:dyDescent="0.3">
      <c r="A980" s="1"/>
      <c r="B980" s="1"/>
      <c r="C980" s="1"/>
      <c r="D980" s="1"/>
      <c r="E980" s="1"/>
      <c r="F980" s="62"/>
      <c r="G980" s="62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6" x14ac:dyDescent="0.3">
      <c r="A981" s="1"/>
      <c r="B981" s="1"/>
      <c r="C981" s="1"/>
      <c r="D981" s="1"/>
      <c r="E981" s="1"/>
      <c r="F981" s="62"/>
      <c r="G981" s="62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6" x14ac:dyDescent="0.3">
      <c r="A982" s="1"/>
      <c r="B982" s="1"/>
      <c r="C982" s="1"/>
      <c r="D982" s="1"/>
      <c r="E982" s="1"/>
      <c r="F982" s="62"/>
      <c r="G982" s="62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6" x14ac:dyDescent="0.3">
      <c r="A983" s="1"/>
      <c r="B983" s="1"/>
      <c r="C983" s="1"/>
      <c r="D983" s="1"/>
      <c r="E983" s="1"/>
      <c r="F983" s="62"/>
      <c r="G983" s="62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6" x14ac:dyDescent="0.3">
      <c r="A984" s="1"/>
      <c r="B984" s="1"/>
      <c r="C984" s="1"/>
      <c r="D984" s="1"/>
      <c r="E984" s="1"/>
      <c r="F984" s="62"/>
      <c r="G984" s="62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6" x14ac:dyDescent="0.3">
      <c r="A985" s="1"/>
      <c r="B985" s="1"/>
      <c r="C985" s="1"/>
      <c r="D985" s="1"/>
      <c r="E985" s="1"/>
      <c r="F985" s="62"/>
      <c r="G985" s="62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6" x14ac:dyDescent="0.3">
      <c r="A986" s="1"/>
      <c r="B986" s="1"/>
      <c r="C986" s="1"/>
      <c r="D986" s="1"/>
      <c r="E986" s="1"/>
      <c r="F986" s="62"/>
      <c r="G986" s="62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6" x14ac:dyDescent="0.3">
      <c r="A987" s="1"/>
      <c r="B987" s="1"/>
      <c r="C987" s="1"/>
      <c r="D987" s="1"/>
      <c r="E987" s="1"/>
      <c r="F987" s="62"/>
      <c r="G987" s="62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6" x14ac:dyDescent="0.3">
      <c r="A988" s="1"/>
      <c r="B988" s="1"/>
      <c r="C988" s="1"/>
      <c r="D988" s="1"/>
      <c r="E988" s="1"/>
      <c r="F988" s="62"/>
      <c r="G988" s="62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6" x14ac:dyDescent="0.3">
      <c r="A989" s="1"/>
      <c r="B989" s="1"/>
      <c r="C989" s="1"/>
      <c r="D989" s="1"/>
      <c r="E989" s="1"/>
      <c r="F989" s="62"/>
      <c r="G989" s="62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6" x14ac:dyDescent="0.3">
      <c r="A990" s="1"/>
      <c r="B990" s="1"/>
      <c r="C990" s="1"/>
      <c r="D990" s="1"/>
      <c r="E990" s="1"/>
      <c r="F990" s="62"/>
      <c r="G990" s="62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6" x14ac:dyDescent="0.3">
      <c r="A991" s="1"/>
      <c r="B991" s="1"/>
      <c r="C991" s="1"/>
      <c r="D991" s="1"/>
      <c r="E991" s="1"/>
      <c r="F991" s="62"/>
      <c r="G991" s="62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6" x14ac:dyDescent="0.3">
      <c r="A992" s="1"/>
      <c r="B992" s="1"/>
      <c r="C992" s="1"/>
      <c r="D992" s="1"/>
      <c r="E992" s="1"/>
      <c r="F992" s="62"/>
      <c r="G992" s="62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6" x14ac:dyDescent="0.3">
      <c r="A993" s="1"/>
      <c r="B993" s="1"/>
      <c r="C993" s="1"/>
      <c r="D993" s="1"/>
      <c r="E993" s="1"/>
      <c r="F993" s="62"/>
      <c r="G993" s="62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6" x14ac:dyDescent="0.3">
      <c r="A994" s="1"/>
      <c r="B994" s="1"/>
      <c r="C994" s="1"/>
      <c r="D994" s="1"/>
      <c r="E994" s="1"/>
      <c r="F994" s="62"/>
      <c r="G994" s="62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6" x14ac:dyDescent="0.3">
      <c r="A995" s="1"/>
      <c r="B995" s="1"/>
      <c r="C995" s="1"/>
      <c r="D995" s="1"/>
      <c r="E995" s="1"/>
      <c r="F995" s="62"/>
      <c r="G995" s="62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6" x14ac:dyDescent="0.3">
      <c r="A996" s="1"/>
      <c r="B996" s="1"/>
      <c r="C996" s="1"/>
      <c r="D996" s="1"/>
      <c r="E996" s="1"/>
      <c r="F996" s="62"/>
      <c r="G996" s="62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6" x14ac:dyDescent="0.3">
      <c r="A997" s="1"/>
      <c r="B997" s="1"/>
      <c r="C997" s="1"/>
      <c r="D997" s="1"/>
      <c r="E997" s="1"/>
      <c r="F997" s="62"/>
      <c r="G997" s="62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6" x14ac:dyDescent="0.3">
      <c r="A998" s="1"/>
      <c r="B998" s="1"/>
      <c r="C998" s="1"/>
      <c r="D998" s="1"/>
      <c r="E998" s="1"/>
      <c r="F998" s="62"/>
      <c r="G998" s="62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6" x14ac:dyDescent="0.3">
      <c r="A999" s="1"/>
      <c r="B999" s="1"/>
      <c r="C999" s="1"/>
      <c r="D999" s="1"/>
      <c r="E999" s="1"/>
      <c r="F999" s="62"/>
      <c r="G999" s="62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6" x14ac:dyDescent="0.3">
      <c r="A1000" s="1"/>
      <c r="B1000" s="1"/>
      <c r="C1000" s="1"/>
      <c r="D1000" s="1"/>
      <c r="E1000" s="1"/>
      <c r="F1000" s="62"/>
      <c r="G1000" s="62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dataValidations count="1">
    <dataValidation type="list" allowBlank="1" showErrorMessage="1" sqref="B124 E124" xr:uid="{00000000-0002-0000-0000-000000000000}">
      <formula1>$C$16:$C$844</formula1>
    </dataValidation>
  </dataValidations>
  <hyperlinks>
    <hyperlink ref="B17" r:id="rId1" xr:uid="{00000000-0004-0000-0000-000000000000}"/>
    <hyperlink ref="E17" r:id="rId2" xr:uid="{00000000-0004-0000-0000-000001000000}"/>
    <hyperlink ref="B21" r:id="rId3" xr:uid="{00000000-0004-0000-0000-000002000000}"/>
    <hyperlink ref="E21" r:id="rId4" xr:uid="{00000000-0004-0000-0000-000003000000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00000000-0004-0000-0000-000004000000}"/>
    <hyperlink ref="F271" r:id="rId6" display="https://www.pbastore.net/product/detail/1346/QOOLIS-RACK-9U-%E0%B8%A5%E0%B8%B6%E0%B8%81-45CM-%E0%B8%A3%E0%B8%B8%E0%B9%88%E0%B8%99-6409" xr:uid="{00000000-0004-0000-0000-000005000000}"/>
    <hyperlink ref="F272" r:id="rId7" display="https://www.pbastore.net/product/detail/1345/QOOLIS-RACK-6U-%E0%B8%A5%E0%B8%B6%E0%B8%81-45CM-%E0%B8%A3%E0%B8%B8%E0%B9%88%E0%B8%99-6406.html" xr:uid="{00000000-0004-0000-0000-000006000000}"/>
    <hyperlink ref="F273" r:id="rId8" display="https://www.pbastore.net/product/detail/2025/%E0%B8%95%E0%B8%B9%E0%B9%89-Wall-Rack-15U-%E0%B8%A5%E0%B8%B6%E0%B8%81-60CM-%E0%B8%AB%E0%B8%99%E0%B8%B2-5MM-GLINK-%E0%B8%A3%E0%B8%B8%E0%B9%88%E0%B8%99-GC15U.html" xr:uid="{00000000-0004-0000-0000-000007000000}"/>
    <hyperlink ref="F274" r:id="rId9" display="https://www.pbastore.net/product/detail/2026/%E0%B8%95%E0%B8%B9%E0%B9%89-Wall-Rack-12U-%E0%B8%A5%E0%B8%B6%E0%B8%81-60CM-%E0%B8%AB%E0%B8%99%E0%B8%B2-1.22MM-GLINK-%E0%B8%A3%E0%B8%B8%E0%B9%88%E0%B8%99-GC12U.html" xr:uid="{00000000-0004-0000-0000-000008000000}"/>
  </hyperlink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defaultColWidth="14.44140625" defaultRowHeight="15" customHeight="1" x14ac:dyDescent="0.3"/>
  <cols>
    <col min="1" max="1" width="0.6640625" customWidth="1"/>
    <col min="2" max="2" width="18" customWidth="1"/>
    <col min="3" max="5" width="14.33203125" customWidth="1"/>
    <col min="6" max="6" width="2.44140625" customWidth="1"/>
    <col min="7" max="7" width="16.44140625" customWidth="1"/>
    <col min="8" max="8" width="8.6640625" customWidth="1"/>
    <col min="9" max="9" width="35.44140625" customWidth="1"/>
    <col min="10" max="10" width="52" customWidth="1"/>
    <col min="11" max="11" width="53.44140625" customWidth="1"/>
    <col min="12" max="13" width="62.44140625" customWidth="1"/>
    <col min="14" max="14" width="53.44140625" customWidth="1"/>
    <col min="15" max="15" width="20.44140625" customWidth="1"/>
    <col min="16" max="16" width="26.6640625" customWidth="1"/>
    <col min="17" max="17" width="63.44140625" customWidth="1"/>
    <col min="18" max="18" width="27.44140625" customWidth="1"/>
    <col min="19" max="19" width="45.6640625" customWidth="1"/>
    <col min="20" max="20" width="23.44140625" customWidth="1"/>
    <col min="21" max="21" width="13.6640625" customWidth="1"/>
    <col min="22" max="22" width="8.6640625" customWidth="1"/>
    <col min="23" max="23" width="46.6640625" customWidth="1"/>
    <col min="24" max="26" width="8.6640625" customWidth="1"/>
  </cols>
  <sheetData>
    <row r="1" spans="1:26" ht="14.25" customHeight="1" x14ac:dyDescent="0.3">
      <c r="P1" s="67"/>
      <c r="Q1" s="67"/>
      <c r="R1" s="67"/>
    </row>
    <row r="2" spans="1:26" ht="33.75" customHeight="1" x14ac:dyDescent="0.3">
      <c r="B2" s="68" t="s">
        <v>409</v>
      </c>
      <c r="C2" s="68" t="s">
        <v>410</v>
      </c>
      <c r="D2" s="68" t="s">
        <v>411</v>
      </c>
      <c r="E2" s="68" t="s">
        <v>412</v>
      </c>
      <c r="G2" s="69" t="s">
        <v>413</v>
      </c>
      <c r="H2" s="67"/>
      <c r="P2" s="67"/>
      <c r="Q2" s="67"/>
      <c r="R2" s="67"/>
    </row>
    <row r="3" spans="1:26" ht="27" customHeight="1" x14ac:dyDescent="0.3">
      <c r="A3" s="70"/>
      <c r="B3" s="71" t="s">
        <v>414</v>
      </c>
      <c r="C3" s="71" t="s">
        <v>415</v>
      </c>
      <c r="D3" s="71" t="s">
        <v>416</v>
      </c>
      <c r="E3" s="71" t="s">
        <v>416</v>
      </c>
      <c r="F3" s="70"/>
      <c r="G3" s="71" t="s">
        <v>416</v>
      </c>
      <c r="H3" s="71" t="s">
        <v>416</v>
      </c>
      <c r="I3" s="71" t="s">
        <v>417</v>
      </c>
      <c r="J3" s="72" t="s">
        <v>418</v>
      </c>
      <c r="K3" s="72" t="s">
        <v>419</v>
      </c>
      <c r="L3" s="70"/>
      <c r="M3" s="70"/>
      <c r="N3" s="73" t="s">
        <v>420</v>
      </c>
      <c r="O3" s="73" t="s">
        <v>421</v>
      </c>
      <c r="P3" s="73"/>
      <c r="Q3" s="74"/>
      <c r="R3" s="74"/>
      <c r="S3" s="70"/>
      <c r="T3" s="72"/>
      <c r="U3" s="72"/>
      <c r="V3" s="70"/>
      <c r="W3" s="75" t="s">
        <v>422</v>
      </c>
      <c r="X3" s="70"/>
      <c r="Y3" s="70"/>
      <c r="Z3" s="70"/>
    </row>
    <row r="4" spans="1:26" ht="16.5" customHeight="1" x14ac:dyDescent="0.3">
      <c r="B4" s="76" t="s">
        <v>423</v>
      </c>
      <c r="C4" s="77" t="s">
        <v>424</v>
      </c>
      <c r="D4" s="77" t="s">
        <v>425</v>
      </c>
      <c r="E4" s="77" t="s">
        <v>426</v>
      </c>
      <c r="G4" s="77" t="s">
        <v>427</v>
      </c>
      <c r="H4" s="77" t="s">
        <v>427</v>
      </c>
      <c r="I4" s="78" t="s">
        <v>428</v>
      </c>
      <c r="J4" s="79" t="s">
        <v>429</v>
      </c>
      <c r="K4" s="78" t="s">
        <v>303</v>
      </c>
      <c r="N4" s="80" t="s">
        <v>430</v>
      </c>
      <c r="O4" s="81" t="s">
        <v>431</v>
      </c>
      <c r="P4" s="81" t="s">
        <v>432</v>
      </c>
      <c r="Q4" s="82"/>
      <c r="R4" s="82"/>
      <c r="T4" s="78" t="s">
        <v>433</v>
      </c>
      <c r="U4" s="77" t="s">
        <v>434</v>
      </c>
      <c r="W4" s="75" t="s">
        <v>435</v>
      </c>
    </row>
    <row r="5" spans="1:26" ht="16.5" customHeight="1" x14ac:dyDescent="0.3">
      <c r="B5" s="76" t="s">
        <v>436</v>
      </c>
      <c r="C5" s="77" t="s">
        <v>437</v>
      </c>
      <c r="D5" s="77" t="s">
        <v>425</v>
      </c>
      <c r="E5" s="77" t="s">
        <v>426</v>
      </c>
      <c r="G5" s="77" t="s">
        <v>427</v>
      </c>
      <c r="H5" s="77" t="s">
        <v>438</v>
      </c>
      <c r="I5" s="78" t="s">
        <v>439</v>
      </c>
      <c r="J5" s="79" t="s">
        <v>440</v>
      </c>
      <c r="K5" s="78" t="s">
        <v>441</v>
      </c>
      <c r="N5" s="80" t="s">
        <v>442</v>
      </c>
      <c r="O5" s="81" t="s">
        <v>443</v>
      </c>
      <c r="P5" s="81" t="s">
        <v>444</v>
      </c>
      <c r="Q5" s="83" t="s">
        <v>445</v>
      </c>
      <c r="R5" s="75" t="s">
        <v>446</v>
      </c>
      <c r="S5" s="75" t="s">
        <v>447</v>
      </c>
      <c r="T5" s="78" t="s">
        <v>448</v>
      </c>
      <c r="U5" s="77" t="s">
        <v>449</v>
      </c>
      <c r="W5" s="75" t="s">
        <v>450</v>
      </c>
    </row>
    <row r="6" spans="1:26" ht="16.5" customHeight="1" x14ac:dyDescent="0.3">
      <c r="B6" s="76" t="s">
        <v>451</v>
      </c>
      <c r="C6" s="77" t="s">
        <v>452</v>
      </c>
      <c r="D6" s="77" t="s">
        <v>453</v>
      </c>
      <c r="E6" s="77" t="s">
        <v>438</v>
      </c>
      <c r="G6" s="77" t="s">
        <v>438</v>
      </c>
      <c r="H6" s="77" t="s">
        <v>454</v>
      </c>
      <c r="I6" s="78" t="s">
        <v>455</v>
      </c>
      <c r="J6" s="79" t="s">
        <v>456</v>
      </c>
      <c r="K6" s="78" t="s">
        <v>457</v>
      </c>
      <c r="N6" s="80" t="s">
        <v>458</v>
      </c>
      <c r="O6" s="81" t="s">
        <v>459</v>
      </c>
      <c r="P6" s="81" t="s">
        <v>460</v>
      </c>
      <c r="Q6" s="83" t="s">
        <v>445</v>
      </c>
      <c r="R6" s="75" t="s">
        <v>446</v>
      </c>
      <c r="S6" s="75" t="s">
        <v>447</v>
      </c>
      <c r="T6" s="78" t="s">
        <v>445</v>
      </c>
      <c r="U6" s="77" t="s">
        <v>461</v>
      </c>
      <c r="W6" s="75" t="s">
        <v>462</v>
      </c>
    </row>
    <row r="7" spans="1:26" ht="16.5" customHeight="1" x14ac:dyDescent="0.3">
      <c r="B7" s="76" t="s">
        <v>463</v>
      </c>
      <c r="C7" s="77" t="s">
        <v>464</v>
      </c>
      <c r="D7" s="77" t="s">
        <v>453</v>
      </c>
      <c r="E7" s="77" t="s">
        <v>438</v>
      </c>
      <c r="G7" s="77" t="s">
        <v>454</v>
      </c>
      <c r="H7" s="77" t="s">
        <v>465</v>
      </c>
      <c r="I7" s="78" t="s">
        <v>466</v>
      </c>
      <c r="J7" s="84" t="s">
        <v>467</v>
      </c>
      <c r="K7" s="84" t="s">
        <v>401</v>
      </c>
      <c r="N7" s="80" t="s">
        <v>468</v>
      </c>
      <c r="O7" s="77" t="s">
        <v>469</v>
      </c>
      <c r="P7" s="81" t="s">
        <v>470</v>
      </c>
      <c r="Q7" s="83" t="s">
        <v>448</v>
      </c>
      <c r="R7" s="80" t="s">
        <v>468</v>
      </c>
      <c r="S7" s="75" t="s">
        <v>471</v>
      </c>
      <c r="T7" s="78"/>
      <c r="U7" s="77"/>
      <c r="W7" s="75" t="s">
        <v>472</v>
      </c>
    </row>
    <row r="8" spans="1:26" ht="16.5" customHeight="1" x14ac:dyDescent="0.3">
      <c r="B8" s="76" t="s">
        <v>473</v>
      </c>
      <c r="C8" s="77" t="s">
        <v>474</v>
      </c>
      <c r="D8" s="77" t="s">
        <v>453</v>
      </c>
      <c r="E8" s="77" t="s">
        <v>438</v>
      </c>
      <c r="G8" s="77" t="s">
        <v>438</v>
      </c>
      <c r="H8" s="77" t="s">
        <v>475</v>
      </c>
      <c r="I8" s="78" t="s">
        <v>476</v>
      </c>
      <c r="J8" s="79" t="s">
        <v>477</v>
      </c>
      <c r="K8" s="79" t="s">
        <v>403</v>
      </c>
      <c r="N8" s="80" t="s">
        <v>478</v>
      </c>
      <c r="O8" s="77" t="s">
        <v>479</v>
      </c>
      <c r="P8" s="81" t="s">
        <v>480</v>
      </c>
      <c r="Q8" s="83" t="s">
        <v>448</v>
      </c>
      <c r="R8" s="80" t="s">
        <v>468</v>
      </c>
      <c r="S8" s="75" t="s">
        <v>471</v>
      </c>
      <c r="W8" s="75" t="s">
        <v>481</v>
      </c>
    </row>
    <row r="9" spans="1:26" ht="16.5" customHeight="1" x14ac:dyDescent="0.3">
      <c r="B9" s="76" t="s">
        <v>482</v>
      </c>
      <c r="C9" s="77" t="s">
        <v>483</v>
      </c>
      <c r="D9" s="77" t="s">
        <v>454</v>
      </c>
      <c r="E9" s="77" t="s">
        <v>484</v>
      </c>
      <c r="G9" s="77" t="s">
        <v>454</v>
      </c>
      <c r="H9" s="77" t="s">
        <v>388</v>
      </c>
      <c r="I9" s="78" t="s">
        <v>485</v>
      </c>
      <c r="J9" s="84" t="s">
        <v>486</v>
      </c>
      <c r="K9" s="79" t="s">
        <v>487</v>
      </c>
      <c r="N9" s="80" t="s">
        <v>488</v>
      </c>
      <c r="O9" s="81" t="s">
        <v>489</v>
      </c>
      <c r="P9" s="81" t="s">
        <v>490</v>
      </c>
      <c r="Q9" s="83" t="s">
        <v>445</v>
      </c>
      <c r="R9" s="75" t="s">
        <v>446</v>
      </c>
      <c r="S9" s="75" t="s">
        <v>447</v>
      </c>
      <c r="T9" s="75" t="s">
        <v>491</v>
      </c>
      <c r="U9" s="67" t="s">
        <v>492</v>
      </c>
      <c r="W9" s="75" t="s">
        <v>493</v>
      </c>
    </row>
    <row r="10" spans="1:26" ht="16.5" customHeight="1" x14ac:dyDescent="0.3">
      <c r="B10" s="76" t="s">
        <v>494</v>
      </c>
      <c r="C10" s="77" t="s">
        <v>495</v>
      </c>
      <c r="D10" s="77" t="s">
        <v>454</v>
      </c>
      <c r="E10" s="77" t="s">
        <v>484</v>
      </c>
      <c r="G10" s="77" t="s">
        <v>454</v>
      </c>
      <c r="H10" s="67" t="s">
        <v>496</v>
      </c>
      <c r="I10" s="85" t="s">
        <v>497</v>
      </c>
      <c r="J10" s="75" t="s">
        <v>498</v>
      </c>
      <c r="K10" s="79" t="s">
        <v>499</v>
      </c>
      <c r="N10" s="80" t="s">
        <v>500</v>
      </c>
      <c r="O10" s="77" t="s">
        <v>501</v>
      </c>
      <c r="P10" s="81" t="s">
        <v>480</v>
      </c>
      <c r="Q10" s="83" t="s">
        <v>448</v>
      </c>
      <c r="R10" s="80" t="s">
        <v>468</v>
      </c>
      <c r="S10" s="75" t="s">
        <v>471</v>
      </c>
      <c r="T10" s="75" t="s">
        <v>502</v>
      </c>
      <c r="U10" s="67" t="s">
        <v>503</v>
      </c>
      <c r="W10" s="75" t="s">
        <v>504</v>
      </c>
    </row>
    <row r="11" spans="1:26" ht="16.5" customHeight="1" x14ac:dyDescent="0.3">
      <c r="B11" s="76" t="s">
        <v>505</v>
      </c>
      <c r="C11" s="77" t="s">
        <v>506</v>
      </c>
      <c r="D11" s="77" t="s">
        <v>507</v>
      </c>
      <c r="E11" s="77" t="s">
        <v>438</v>
      </c>
      <c r="G11" s="77" t="s">
        <v>465</v>
      </c>
      <c r="H11" s="67" t="s">
        <v>508</v>
      </c>
      <c r="I11" s="85" t="s">
        <v>509</v>
      </c>
      <c r="J11" s="75" t="s">
        <v>409</v>
      </c>
      <c r="N11" s="86" t="s">
        <v>510</v>
      </c>
      <c r="O11" s="77" t="s">
        <v>511</v>
      </c>
      <c r="P11" s="81" t="s">
        <v>480</v>
      </c>
      <c r="Q11" s="83" t="s">
        <v>448</v>
      </c>
      <c r="R11" s="80" t="s">
        <v>468</v>
      </c>
      <c r="S11" s="75" t="s">
        <v>471</v>
      </c>
      <c r="T11" s="75" t="s">
        <v>512</v>
      </c>
      <c r="U11" s="67" t="s">
        <v>513</v>
      </c>
      <c r="W11" s="75" t="s">
        <v>514</v>
      </c>
    </row>
    <row r="12" spans="1:26" ht="16.5" customHeight="1" x14ac:dyDescent="0.3">
      <c r="B12" s="76" t="s">
        <v>515</v>
      </c>
      <c r="C12" s="77" t="s">
        <v>516</v>
      </c>
      <c r="D12" s="77" t="s">
        <v>507</v>
      </c>
      <c r="E12" s="77" t="s">
        <v>438</v>
      </c>
      <c r="G12" s="77" t="s">
        <v>438</v>
      </c>
      <c r="H12" s="67" t="s">
        <v>517</v>
      </c>
      <c r="I12" s="84" t="s">
        <v>518</v>
      </c>
      <c r="N12" s="80" t="s">
        <v>519</v>
      </c>
      <c r="O12" s="77" t="s">
        <v>520</v>
      </c>
      <c r="P12" s="81" t="s">
        <v>480</v>
      </c>
      <c r="Q12" s="83" t="s">
        <v>448</v>
      </c>
      <c r="R12" s="80" t="s">
        <v>468</v>
      </c>
      <c r="S12" s="75" t="s">
        <v>471</v>
      </c>
      <c r="T12" s="75" t="s">
        <v>521</v>
      </c>
      <c r="U12" s="67" t="s">
        <v>522</v>
      </c>
      <c r="W12" s="75" t="s">
        <v>523</v>
      </c>
    </row>
    <row r="13" spans="1:26" ht="16.5" customHeight="1" x14ac:dyDescent="0.3">
      <c r="B13" s="76" t="s">
        <v>524</v>
      </c>
      <c r="C13" s="77" t="s">
        <v>525</v>
      </c>
      <c r="D13" s="77" t="s">
        <v>507</v>
      </c>
      <c r="E13" s="77" t="s">
        <v>438</v>
      </c>
      <c r="G13" s="77" t="s">
        <v>438</v>
      </c>
      <c r="H13" s="67" t="s">
        <v>526</v>
      </c>
      <c r="I13" s="84" t="s">
        <v>518</v>
      </c>
      <c r="N13" s="87" t="s">
        <v>527</v>
      </c>
      <c r="O13" s="77" t="s">
        <v>528</v>
      </c>
      <c r="P13" s="81" t="s">
        <v>480</v>
      </c>
      <c r="Q13" s="83" t="s">
        <v>448</v>
      </c>
      <c r="R13" s="80" t="s">
        <v>468</v>
      </c>
      <c r="S13" s="75" t="s">
        <v>471</v>
      </c>
      <c r="T13" s="75" t="s">
        <v>529</v>
      </c>
      <c r="U13" s="67" t="s">
        <v>530</v>
      </c>
      <c r="W13" s="75" t="s">
        <v>531</v>
      </c>
    </row>
    <row r="14" spans="1:26" ht="16.5" customHeight="1" x14ac:dyDescent="0.3">
      <c r="B14" s="76" t="s">
        <v>532</v>
      </c>
      <c r="C14" s="77" t="s">
        <v>533</v>
      </c>
      <c r="D14" s="77" t="s">
        <v>507</v>
      </c>
      <c r="E14" s="77" t="s">
        <v>438</v>
      </c>
      <c r="G14" s="77" t="s">
        <v>438</v>
      </c>
      <c r="H14" s="67" t="s">
        <v>534</v>
      </c>
      <c r="I14" s="88" t="s">
        <v>535</v>
      </c>
      <c r="J14" s="67"/>
      <c r="N14" s="80" t="s">
        <v>536</v>
      </c>
      <c r="O14" s="81" t="s">
        <v>537</v>
      </c>
      <c r="P14" s="81" t="s">
        <v>460</v>
      </c>
      <c r="Q14" s="83" t="s">
        <v>445</v>
      </c>
      <c r="R14" s="75" t="s">
        <v>446</v>
      </c>
      <c r="S14" s="75" t="s">
        <v>447</v>
      </c>
      <c r="T14" s="75" t="s">
        <v>538</v>
      </c>
      <c r="U14" s="67" t="s">
        <v>539</v>
      </c>
      <c r="W14" s="75" t="s">
        <v>540</v>
      </c>
    </row>
    <row r="15" spans="1:26" ht="16.5" customHeight="1" x14ac:dyDescent="0.3">
      <c r="B15" s="76" t="s">
        <v>541</v>
      </c>
      <c r="C15" s="77" t="s">
        <v>542</v>
      </c>
      <c r="D15" s="77" t="s">
        <v>507</v>
      </c>
      <c r="E15" s="77" t="s">
        <v>438</v>
      </c>
      <c r="G15" s="77" t="s">
        <v>465</v>
      </c>
      <c r="H15" s="67" t="s">
        <v>543</v>
      </c>
      <c r="I15" s="88" t="s">
        <v>544</v>
      </c>
      <c r="N15" s="80" t="s">
        <v>545</v>
      </c>
      <c r="O15" s="81" t="s">
        <v>546</v>
      </c>
      <c r="P15" s="81" t="s">
        <v>480</v>
      </c>
      <c r="Q15" s="83" t="s">
        <v>448</v>
      </c>
      <c r="R15" s="89"/>
      <c r="T15" s="75" t="s">
        <v>547</v>
      </c>
      <c r="U15" s="67" t="s">
        <v>548</v>
      </c>
      <c r="W15" s="75" t="s">
        <v>549</v>
      </c>
    </row>
    <row r="16" spans="1:26" ht="16.5" customHeight="1" x14ac:dyDescent="0.3">
      <c r="B16" s="76" t="s">
        <v>550</v>
      </c>
      <c r="C16" s="77" t="s">
        <v>551</v>
      </c>
      <c r="D16" s="77" t="s">
        <v>552</v>
      </c>
      <c r="E16" s="77" t="s">
        <v>426</v>
      </c>
      <c r="G16" s="77" t="s">
        <v>427</v>
      </c>
      <c r="H16" s="67" t="s">
        <v>553</v>
      </c>
      <c r="I16" s="88" t="s">
        <v>554</v>
      </c>
      <c r="N16" s="80" t="s">
        <v>555</v>
      </c>
      <c r="O16" s="81" t="s">
        <v>556</v>
      </c>
      <c r="P16" s="81" t="s">
        <v>557</v>
      </c>
      <c r="Q16" s="83" t="s">
        <v>433</v>
      </c>
      <c r="R16" s="89"/>
      <c r="T16" s="75" t="s">
        <v>558</v>
      </c>
    </row>
    <row r="17" spans="2:20" ht="16.5" customHeight="1" x14ac:dyDescent="0.3">
      <c r="B17" s="76" t="s">
        <v>559</v>
      </c>
      <c r="C17" s="77" t="s">
        <v>560</v>
      </c>
      <c r="D17" s="77" t="s">
        <v>552</v>
      </c>
      <c r="E17" s="77" t="s">
        <v>426</v>
      </c>
      <c r="G17" s="77" t="s">
        <v>427</v>
      </c>
      <c r="H17" s="67"/>
      <c r="N17" s="80" t="s">
        <v>561</v>
      </c>
      <c r="O17" s="77" t="s">
        <v>562</v>
      </c>
      <c r="P17" s="81" t="s">
        <v>434</v>
      </c>
      <c r="Q17" s="83" t="s">
        <v>433</v>
      </c>
      <c r="R17" s="89"/>
      <c r="T17" s="75" t="s">
        <v>563</v>
      </c>
    </row>
    <row r="18" spans="2:20" ht="16.5" customHeight="1" x14ac:dyDescent="0.3">
      <c r="B18" s="76" t="s">
        <v>564</v>
      </c>
      <c r="C18" s="77" t="s">
        <v>565</v>
      </c>
      <c r="D18" s="77" t="s">
        <v>552</v>
      </c>
      <c r="E18" s="77" t="s">
        <v>426</v>
      </c>
      <c r="G18" s="77" t="s">
        <v>427</v>
      </c>
      <c r="H18" s="67"/>
      <c r="I18" s="5" t="s">
        <v>3</v>
      </c>
      <c r="J18" s="6" t="s">
        <v>4</v>
      </c>
      <c r="K18" s="79" t="s">
        <v>477</v>
      </c>
      <c r="L18" s="75" t="s">
        <v>566</v>
      </c>
      <c r="M18" s="78" t="s">
        <v>441</v>
      </c>
      <c r="N18" s="80" t="s">
        <v>567</v>
      </c>
      <c r="O18" s="77" t="s">
        <v>568</v>
      </c>
      <c r="P18" s="81" t="s">
        <v>434</v>
      </c>
      <c r="Q18" s="83" t="s">
        <v>433</v>
      </c>
      <c r="R18" s="89"/>
    </row>
    <row r="19" spans="2:20" ht="16.5" customHeight="1" x14ac:dyDescent="0.3">
      <c r="B19" s="76" t="s">
        <v>569</v>
      </c>
      <c r="C19" s="77" t="s">
        <v>570</v>
      </c>
      <c r="D19" s="77" t="s">
        <v>571</v>
      </c>
      <c r="E19" s="77" t="s">
        <v>475</v>
      </c>
      <c r="G19" s="77" t="s">
        <v>475</v>
      </c>
      <c r="H19" s="67"/>
      <c r="I19" s="5" t="s">
        <v>9</v>
      </c>
      <c r="J19" s="6" t="s">
        <v>4</v>
      </c>
      <c r="K19" s="79" t="s">
        <v>477</v>
      </c>
      <c r="L19" s="75" t="s">
        <v>566</v>
      </c>
      <c r="M19" s="78" t="s">
        <v>441</v>
      </c>
      <c r="N19" s="90" t="s">
        <v>572</v>
      </c>
      <c r="O19" s="91" t="s">
        <v>573</v>
      </c>
      <c r="P19" s="81" t="s">
        <v>574</v>
      </c>
      <c r="Q19" s="81" t="s">
        <v>575</v>
      </c>
      <c r="R19" s="82"/>
    </row>
    <row r="20" spans="2:20" ht="16.5" customHeight="1" x14ac:dyDescent="0.3">
      <c r="B20" s="76" t="s">
        <v>576</v>
      </c>
      <c r="C20" s="77" t="s">
        <v>577</v>
      </c>
      <c r="D20" s="77" t="s">
        <v>571</v>
      </c>
      <c r="E20" s="77" t="s">
        <v>475</v>
      </c>
      <c r="G20" s="77" t="s">
        <v>475</v>
      </c>
      <c r="H20" s="67"/>
      <c r="I20" s="5" t="s">
        <v>13</v>
      </c>
      <c r="J20" s="6" t="s">
        <v>4</v>
      </c>
      <c r="K20" s="79" t="s">
        <v>477</v>
      </c>
      <c r="L20" s="75" t="s">
        <v>566</v>
      </c>
      <c r="M20" s="78" t="s">
        <v>441</v>
      </c>
      <c r="N20" s="80" t="s">
        <v>578</v>
      </c>
      <c r="O20" s="81" t="s">
        <v>579</v>
      </c>
      <c r="P20" s="81" t="s">
        <v>580</v>
      </c>
      <c r="Q20" s="81" t="s">
        <v>581</v>
      </c>
      <c r="R20" s="82"/>
    </row>
    <row r="21" spans="2:20" ht="16.5" customHeight="1" x14ac:dyDescent="0.3">
      <c r="B21" s="92" t="s">
        <v>582</v>
      </c>
      <c r="C21" s="77" t="s">
        <v>583</v>
      </c>
      <c r="D21" s="77" t="s">
        <v>584</v>
      </c>
      <c r="E21" s="77" t="s">
        <v>475</v>
      </c>
      <c r="G21" s="77" t="s">
        <v>475</v>
      </c>
      <c r="H21" s="67"/>
      <c r="I21" s="5" t="s">
        <v>16</v>
      </c>
      <c r="J21" s="15" t="s">
        <v>21</v>
      </c>
      <c r="K21" s="79" t="s">
        <v>477</v>
      </c>
      <c r="L21" s="75" t="s">
        <v>566</v>
      </c>
      <c r="M21" s="78" t="s">
        <v>441</v>
      </c>
      <c r="N21" s="80" t="s">
        <v>585</v>
      </c>
      <c r="O21" s="81" t="s">
        <v>586</v>
      </c>
      <c r="P21" s="81" t="s">
        <v>574</v>
      </c>
      <c r="Q21" s="81" t="s">
        <v>575</v>
      </c>
      <c r="R21" s="82"/>
    </row>
    <row r="22" spans="2:20" ht="16.5" customHeight="1" x14ac:dyDescent="0.3">
      <c r="B22" s="92" t="s">
        <v>587</v>
      </c>
      <c r="C22" s="77" t="s">
        <v>588</v>
      </c>
      <c r="D22" s="77" t="s">
        <v>584</v>
      </c>
      <c r="E22" s="77" t="s">
        <v>475</v>
      </c>
      <c r="G22" s="77" t="s">
        <v>475</v>
      </c>
      <c r="H22" s="67"/>
      <c r="I22" s="5" t="s">
        <v>20</v>
      </c>
      <c r="J22" s="15" t="s">
        <v>21</v>
      </c>
      <c r="K22" s="84" t="s">
        <v>486</v>
      </c>
      <c r="L22" s="79" t="s">
        <v>456</v>
      </c>
      <c r="M22" s="78" t="s">
        <v>457</v>
      </c>
      <c r="N22" s="86" t="s">
        <v>589</v>
      </c>
      <c r="O22" s="81" t="s">
        <v>590</v>
      </c>
      <c r="P22" s="81" t="s">
        <v>591</v>
      </c>
      <c r="Q22" s="83" t="s">
        <v>445</v>
      </c>
      <c r="R22" s="89"/>
    </row>
    <row r="23" spans="2:20" ht="16.5" customHeight="1" x14ac:dyDescent="0.3">
      <c r="B23" s="76" t="s">
        <v>592</v>
      </c>
      <c r="C23" s="77" t="s">
        <v>593</v>
      </c>
      <c r="D23" s="77" t="s">
        <v>388</v>
      </c>
      <c r="E23" s="77" t="s">
        <v>388</v>
      </c>
      <c r="G23" s="77" t="s">
        <v>388</v>
      </c>
      <c r="H23" s="67"/>
      <c r="I23" s="5" t="s">
        <v>24</v>
      </c>
      <c r="J23" s="15" t="s">
        <v>52</v>
      </c>
      <c r="K23" s="84" t="s">
        <v>486</v>
      </c>
      <c r="L23" s="79" t="s">
        <v>456</v>
      </c>
      <c r="M23" s="78" t="s">
        <v>457</v>
      </c>
      <c r="N23" s="80" t="s">
        <v>594</v>
      </c>
      <c r="O23" s="81" t="s">
        <v>595</v>
      </c>
      <c r="P23" s="81" t="s">
        <v>574</v>
      </c>
      <c r="Q23" s="81" t="s">
        <v>575</v>
      </c>
      <c r="R23" s="82"/>
    </row>
    <row r="24" spans="2:20" ht="16.5" customHeight="1" x14ac:dyDescent="0.3">
      <c r="B24" s="92" t="s">
        <v>596</v>
      </c>
      <c r="C24" s="77" t="s">
        <v>597</v>
      </c>
      <c r="D24" s="77" t="s">
        <v>388</v>
      </c>
      <c r="E24" s="77" t="s">
        <v>388</v>
      </c>
      <c r="G24" s="77" t="s">
        <v>388</v>
      </c>
      <c r="H24" s="67"/>
      <c r="I24" s="5" t="s">
        <v>29</v>
      </c>
      <c r="J24" s="6" t="s">
        <v>4</v>
      </c>
      <c r="K24" s="84" t="s">
        <v>486</v>
      </c>
      <c r="L24" s="79" t="s">
        <v>456</v>
      </c>
      <c r="M24" s="78" t="s">
        <v>457</v>
      </c>
      <c r="N24" s="90" t="s">
        <v>598</v>
      </c>
      <c r="O24" s="91" t="s">
        <v>599</v>
      </c>
      <c r="P24" s="81" t="s">
        <v>574</v>
      </c>
      <c r="Q24" s="81" t="s">
        <v>575</v>
      </c>
      <c r="R24" s="82"/>
    </row>
    <row r="25" spans="2:20" ht="16.5" customHeight="1" x14ac:dyDescent="0.3">
      <c r="B25" s="92" t="s">
        <v>600</v>
      </c>
      <c r="C25" s="77" t="s">
        <v>601</v>
      </c>
      <c r="D25" s="77" t="s">
        <v>388</v>
      </c>
      <c r="E25" s="77" t="s">
        <v>388</v>
      </c>
      <c r="G25" s="77" t="s">
        <v>388</v>
      </c>
      <c r="H25" s="67"/>
      <c r="I25" s="5" t="s">
        <v>33</v>
      </c>
      <c r="J25" s="15" t="s">
        <v>21</v>
      </c>
      <c r="K25" s="84" t="s">
        <v>486</v>
      </c>
      <c r="L25" s="79" t="s">
        <v>456</v>
      </c>
      <c r="M25" s="78" t="s">
        <v>457</v>
      </c>
      <c r="N25" s="80" t="s">
        <v>602</v>
      </c>
      <c r="O25" s="81" t="s">
        <v>603</v>
      </c>
      <c r="P25" s="81" t="s">
        <v>460</v>
      </c>
      <c r="Q25" s="83" t="s">
        <v>445</v>
      </c>
      <c r="R25" s="89"/>
    </row>
    <row r="26" spans="2:20" ht="14.25" customHeight="1" x14ac:dyDescent="0.3">
      <c r="B26" s="76" t="s">
        <v>604</v>
      </c>
      <c r="C26" s="77" t="s">
        <v>605</v>
      </c>
      <c r="D26" s="77" t="s">
        <v>425</v>
      </c>
      <c r="E26" s="77" t="s">
        <v>426</v>
      </c>
      <c r="G26" s="77" t="s">
        <v>427</v>
      </c>
      <c r="H26" s="67"/>
      <c r="I26" s="5" t="s">
        <v>36</v>
      </c>
      <c r="J26" s="15" t="s">
        <v>21</v>
      </c>
      <c r="K26" s="84" t="s">
        <v>486</v>
      </c>
      <c r="L26" s="79" t="s">
        <v>456</v>
      </c>
      <c r="M26" s="78" t="s">
        <v>457</v>
      </c>
      <c r="N26" s="80" t="s">
        <v>606</v>
      </c>
      <c r="O26" s="81" t="s">
        <v>607</v>
      </c>
      <c r="P26" s="81" t="s">
        <v>608</v>
      </c>
      <c r="Q26" s="81" t="s">
        <v>575</v>
      </c>
      <c r="R26" s="82"/>
    </row>
    <row r="27" spans="2:20" ht="14.25" customHeight="1" x14ac:dyDescent="0.3">
      <c r="B27" s="92" t="s">
        <v>609</v>
      </c>
      <c r="C27" s="77" t="s">
        <v>609</v>
      </c>
      <c r="D27" s="77" t="s">
        <v>388</v>
      </c>
      <c r="E27" s="77" t="s">
        <v>388</v>
      </c>
      <c r="G27" s="77" t="s">
        <v>388</v>
      </c>
      <c r="H27" s="67"/>
      <c r="I27" s="17" t="s">
        <v>39</v>
      </c>
      <c r="J27" s="6" t="s">
        <v>4</v>
      </c>
      <c r="K27" s="79" t="s">
        <v>477</v>
      </c>
      <c r="L27" s="75" t="s">
        <v>566</v>
      </c>
      <c r="M27" s="78" t="s">
        <v>441</v>
      </c>
      <c r="N27" s="87"/>
      <c r="O27" s="77"/>
      <c r="P27" s="77"/>
      <c r="Q27" s="78"/>
    </row>
    <row r="28" spans="2:20" ht="14.25" customHeight="1" x14ac:dyDescent="0.3">
      <c r="B28" s="76" t="s">
        <v>610</v>
      </c>
      <c r="C28" s="77" t="s">
        <v>611</v>
      </c>
      <c r="D28" s="77" t="s">
        <v>465</v>
      </c>
      <c r="E28" s="77" t="s">
        <v>484</v>
      </c>
      <c r="G28" s="77" t="s">
        <v>465</v>
      </c>
      <c r="H28" s="67"/>
      <c r="I28" s="17" t="s">
        <v>42</v>
      </c>
      <c r="J28" s="6" t="s">
        <v>4</v>
      </c>
      <c r="K28" s="79" t="s">
        <v>477</v>
      </c>
      <c r="L28" s="75" t="s">
        <v>566</v>
      </c>
      <c r="M28" s="78" t="s">
        <v>441</v>
      </c>
      <c r="N28" s="78" t="s">
        <v>428</v>
      </c>
      <c r="O28" s="78" t="s">
        <v>612</v>
      </c>
      <c r="P28" s="80" t="s">
        <v>430</v>
      </c>
      <c r="Q28" s="80" t="s">
        <v>430</v>
      </c>
      <c r="R28" s="93"/>
    </row>
    <row r="29" spans="2:20" ht="14.25" customHeight="1" x14ac:dyDescent="0.3">
      <c r="B29" s="76" t="s">
        <v>613</v>
      </c>
      <c r="C29" s="77" t="s">
        <v>614</v>
      </c>
      <c r="D29" s="77" t="s">
        <v>465</v>
      </c>
      <c r="E29" s="77" t="s">
        <v>484</v>
      </c>
      <c r="G29" s="77" t="s">
        <v>465</v>
      </c>
      <c r="H29" s="67"/>
      <c r="I29" s="17" t="s">
        <v>45</v>
      </c>
      <c r="J29" s="6" t="s">
        <v>4</v>
      </c>
      <c r="K29" s="79" t="s">
        <v>477</v>
      </c>
      <c r="L29" s="75" t="s">
        <v>566</v>
      </c>
      <c r="M29" s="78" t="s">
        <v>441</v>
      </c>
      <c r="N29" s="78" t="s">
        <v>439</v>
      </c>
      <c r="O29" s="78" t="s">
        <v>615</v>
      </c>
      <c r="P29" s="80" t="s">
        <v>442</v>
      </c>
      <c r="Q29" s="80" t="s">
        <v>442</v>
      </c>
      <c r="R29" s="93"/>
    </row>
    <row r="30" spans="2:20" ht="14.25" customHeight="1" x14ac:dyDescent="0.3">
      <c r="B30" s="76" t="s">
        <v>616</v>
      </c>
      <c r="C30" s="77" t="s">
        <v>617</v>
      </c>
      <c r="D30" s="77" t="s">
        <v>465</v>
      </c>
      <c r="E30" s="77" t="s">
        <v>484</v>
      </c>
      <c r="G30" s="77" t="s">
        <v>454</v>
      </c>
      <c r="H30" s="67"/>
      <c r="I30" s="17" t="s">
        <v>48</v>
      </c>
      <c r="J30" s="15" t="s">
        <v>52</v>
      </c>
      <c r="K30" s="84" t="s">
        <v>467</v>
      </c>
      <c r="L30" s="75" t="s">
        <v>618</v>
      </c>
      <c r="M30" s="78" t="s">
        <v>619</v>
      </c>
      <c r="N30" s="78" t="s">
        <v>455</v>
      </c>
      <c r="O30" s="78" t="s">
        <v>620</v>
      </c>
      <c r="P30" s="80" t="s">
        <v>536</v>
      </c>
      <c r="Q30" s="80" t="s">
        <v>536</v>
      </c>
      <c r="R30" s="93"/>
    </row>
    <row r="31" spans="2:20" ht="14.25" customHeight="1" x14ac:dyDescent="0.3">
      <c r="B31" s="76" t="s">
        <v>621</v>
      </c>
      <c r="C31" s="77" t="s">
        <v>622</v>
      </c>
      <c r="D31" s="77" t="s">
        <v>465</v>
      </c>
      <c r="E31" s="77" t="s">
        <v>484</v>
      </c>
      <c r="G31" s="77" t="s">
        <v>454</v>
      </c>
      <c r="H31" s="67"/>
      <c r="I31" s="17" t="s">
        <v>51</v>
      </c>
      <c r="J31" s="15" t="s">
        <v>52</v>
      </c>
      <c r="K31" s="84" t="s">
        <v>467</v>
      </c>
      <c r="L31" s="75" t="s">
        <v>618</v>
      </c>
      <c r="M31" s="78" t="s">
        <v>619</v>
      </c>
      <c r="N31" s="78" t="s">
        <v>466</v>
      </c>
      <c r="O31" s="78" t="s">
        <v>623</v>
      </c>
      <c r="P31" s="80" t="s">
        <v>458</v>
      </c>
      <c r="Q31" s="80" t="s">
        <v>458</v>
      </c>
      <c r="R31" s="93"/>
    </row>
    <row r="32" spans="2:20" ht="14.25" customHeight="1" x14ac:dyDescent="0.3">
      <c r="B32" s="76" t="s">
        <v>624</v>
      </c>
      <c r="C32" s="77" t="s">
        <v>625</v>
      </c>
      <c r="D32" s="77" t="s">
        <v>508</v>
      </c>
      <c r="E32" s="77" t="s">
        <v>508</v>
      </c>
      <c r="G32" s="77" t="s">
        <v>508</v>
      </c>
      <c r="H32" s="67"/>
      <c r="I32" s="17" t="s">
        <v>55</v>
      </c>
      <c r="J32" s="6" t="s">
        <v>4</v>
      </c>
      <c r="K32" s="84" t="s">
        <v>467</v>
      </c>
      <c r="L32" s="79" t="s">
        <v>456</v>
      </c>
      <c r="M32" s="78" t="s">
        <v>619</v>
      </c>
      <c r="N32" s="78" t="s">
        <v>476</v>
      </c>
      <c r="O32" s="78" t="s">
        <v>626</v>
      </c>
      <c r="P32" s="80" t="s">
        <v>468</v>
      </c>
      <c r="Q32" s="80" t="s">
        <v>468</v>
      </c>
      <c r="R32" s="93"/>
    </row>
    <row r="33" spans="2:18" ht="14.25" customHeight="1" x14ac:dyDescent="0.3">
      <c r="B33" s="76" t="s">
        <v>627</v>
      </c>
      <c r="C33" s="77" t="s">
        <v>628</v>
      </c>
      <c r="D33" s="77" t="s">
        <v>496</v>
      </c>
      <c r="E33" s="77" t="s">
        <v>496</v>
      </c>
      <c r="G33" s="77" t="s">
        <v>496</v>
      </c>
      <c r="H33" s="67"/>
      <c r="I33" s="17" t="s">
        <v>58</v>
      </c>
      <c r="J33" s="6" t="s">
        <v>4</v>
      </c>
      <c r="K33" s="84" t="s">
        <v>629</v>
      </c>
      <c r="L33" s="79" t="s">
        <v>456</v>
      </c>
      <c r="M33" s="78" t="s">
        <v>619</v>
      </c>
      <c r="N33" s="78" t="s">
        <v>485</v>
      </c>
      <c r="O33" s="87" t="s">
        <v>630</v>
      </c>
      <c r="P33" s="80" t="s">
        <v>478</v>
      </c>
      <c r="Q33" s="80" t="s">
        <v>631</v>
      </c>
      <c r="R33" s="93"/>
    </row>
    <row r="34" spans="2:18" ht="14.25" customHeight="1" x14ac:dyDescent="0.3">
      <c r="B34" s="76" t="s">
        <v>632</v>
      </c>
      <c r="C34" s="77" t="s">
        <v>633</v>
      </c>
      <c r="D34" s="77" t="s">
        <v>517</v>
      </c>
      <c r="E34" s="77" t="s">
        <v>517</v>
      </c>
      <c r="G34" s="77" t="s">
        <v>517</v>
      </c>
      <c r="H34" s="67"/>
      <c r="I34" s="17" t="s">
        <v>61</v>
      </c>
      <c r="J34" s="6" t="s">
        <v>4</v>
      </c>
      <c r="K34" s="84" t="s">
        <v>629</v>
      </c>
      <c r="L34" s="79" t="s">
        <v>456</v>
      </c>
      <c r="M34" s="78" t="s">
        <v>619</v>
      </c>
      <c r="N34" s="85" t="s">
        <v>497</v>
      </c>
      <c r="O34" s="87" t="s">
        <v>634</v>
      </c>
      <c r="P34" s="80" t="s">
        <v>488</v>
      </c>
      <c r="Q34" s="80" t="s">
        <v>488</v>
      </c>
      <c r="R34" s="93"/>
    </row>
    <row r="35" spans="2:18" ht="14.25" customHeight="1" x14ac:dyDescent="0.3">
      <c r="B35" s="76" t="s">
        <v>635</v>
      </c>
      <c r="C35" s="77" t="s">
        <v>636</v>
      </c>
      <c r="D35" s="77" t="s">
        <v>526</v>
      </c>
      <c r="E35" s="77" t="s">
        <v>526</v>
      </c>
      <c r="G35" s="77" t="s">
        <v>526</v>
      </c>
      <c r="H35" s="67"/>
      <c r="I35" s="17" t="s">
        <v>64</v>
      </c>
      <c r="J35" s="6" t="s">
        <v>4</v>
      </c>
      <c r="K35" s="84" t="s">
        <v>629</v>
      </c>
      <c r="L35" s="79" t="s">
        <v>456</v>
      </c>
      <c r="M35" s="78" t="s">
        <v>619</v>
      </c>
      <c r="N35" s="85" t="s">
        <v>509</v>
      </c>
      <c r="O35" s="87" t="s">
        <v>637</v>
      </c>
      <c r="P35" s="80" t="s">
        <v>500</v>
      </c>
      <c r="Q35" s="80" t="s">
        <v>638</v>
      </c>
      <c r="R35" s="93"/>
    </row>
    <row r="36" spans="2:18" ht="14.25" customHeight="1" x14ac:dyDescent="0.3">
      <c r="B36" s="94" t="s">
        <v>639</v>
      </c>
      <c r="C36" s="77" t="s">
        <v>640</v>
      </c>
      <c r="D36" s="77" t="s">
        <v>641</v>
      </c>
      <c r="E36" s="77" t="s">
        <v>641</v>
      </c>
      <c r="G36" s="95"/>
      <c r="H36" s="67"/>
      <c r="I36" s="17" t="s">
        <v>67</v>
      </c>
      <c r="J36" s="15" t="s">
        <v>21</v>
      </c>
      <c r="K36" s="84" t="s">
        <v>629</v>
      </c>
      <c r="L36" s="79" t="s">
        <v>456</v>
      </c>
      <c r="M36" s="78" t="s">
        <v>619</v>
      </c>
      <c r="N36" s="78" t="s">
        <v>642</v>
      </c>
      <c r="O36" s="87" t="s">
        <v>643</v>
      </c>
      <c r="P36" s="86" t="s">
        <v>510</v>
      </c>
      <c r="Q36" s="86" t="s">
        <v>644</v>
      </c>
      <c r="R36" s="96"/>
    </row>
    <row r="37" spans="2:18" ht="14.25" customHeight="1" x14ac:dyDescent="0.3">
      <c r="B37" s="94" t="s">
        <v>645</v>
      </c>
      <c r="C37" s="77" t="s">
        <v>434</v>
      </c>
      <c r="D37" s="77" t="s">
        <v>641</v>
      </c>
      <c r="E37" s="77" t="s">
        <v>641</v>
      </c>
      <c r="G37" s="95" t="s">
        <v>534</v>
      </c>
      <c r="H37" s="67"/>
      <c r="I37" s="17" t="s">
        <v>646</v>
      </c>
      <c r="J37" s="15" t="s">
        <v>21</v>
      </c>
      <c r="K37" s="84" t="s">
        <v>629</v>
      </c>
      <c r="L37" s="79" t="s">
        <v>456</v>
      </c>
      <c r="M37" s="78" t="s">
        <v>619</v>
      </c>
      <c r="N37" s="84" t="s">
        <v>467</v>
      </c>
      <c r="O37" s="78" t="s">
        <v>647</v>
      </c>
      <c r="P37" s="80" t="s">
        <v>519</v>
      </c>
      <c r="Q37" s="80" t="s">
        <v>519</v>
      </c>
      <c r="R37" s="93"/>
    </row>
    <row r="38" spans="2:18" ht="14.25" customHeight="1" x14ac:dyDescent="0.3">
      <c r="B38" s="97" t="s">
        <v>648</v>
      </c>
      <c r="C38" s="77" t="s">
        <v>649</v>
      </c>
      <c r="D38" s="77" t="s">
        <v>641</v>
      </c>
      <c r="E38" s="77" t="s">
        <v>641</v>
      </c>
      <c r="G38" s="95" t="s">
        <v>553</v>
      </c>
      <c r="H38" s="67"/>
      <c r="I38" s="17" t="s">
        <v>70</v>
      </c>
      <c r="J38" s="6" t="s">
        <v>4</v>
      </c>
      <c r="K38" s="84" t="s">
        <v>629</v>
      </c>
      <c r="L38" s="79" t="s">
        <v>456</v>
      </c>
      <c r="M38" s="78" t="s">
        <v>619</v>
      </c>
      <c r="N38" s="87" t="s">
        <v>650</v>
      </c>
      <c r="O38" s="87" t="s">
        <v>651</v>
      </c>
      <c r="P38" s="87" t="s">
        <v>527</v>
      </c>
      <c r="Q38" s="80" t="s">
        <v>652</v>
      </c>
      <c r="R38" s="93"/>
    </row>
    <row r="39" spans="2:18" ht="14.25" customHeight="1" x14ac:dyDescent="0.3">
      <c r="B39" s="98" t="s">
        <v>653</v>
      </c>
      <c r="C39" s="77" t="s">
        <v>654</v>
      </c>
      <c r="D39" s="77" t="s">
        <v>641</v>
      </c>
      <c r="E39" s="77" t="s">
        <v>641</v>
      </c>
      <c r="G39" s="95" t="s">
        <v>543</v>
      </c>
      <c r="H39" s="67"/>
      <c r="I39" s="17" t="s">
        <v>73</v>
      </c>
      <c r="J39" s="15" t="s">
        <v>52</v>
      </c>
      <c r="K39" s="84" t="s">
        <v>629</v>
      </c>
      <c r="L39" s="79" t="s">
        <v>456</v>
      </c>
      <c r="M39" s="78" t="s">
        <v>619</v>
      </c>
      <c r="N39" s="88" t="s">
        <v>655</v>
      </c>
      <c r="O39" s="87" t="s">
        <v>656</v>
      </c>
      <c r="P39" s="80" t="s">
        <v>536</v>
      </c>
      <c r="Q39" s="80" t="s">
        <v>536</v>
      </c>
      <c r="R39" s="93"/>
    </row>
    <row r="40" spans="2:18" ht="14.25" customHeight="1" x14ac:dyDescent="0.3">
      <c r="B40" s="98" t="s">
        <v>657</v>
      </c>
      <c r="C40" s="77" t="s">
        <v>658</v>
      </c>
      <c r="D40" s="77" t="s">
        <v>641</v>
      </c>
      <c r="E40" s="77" t="s">
        <v>641</v>
      </c>
      <c r="G40" s="95"/>
      <c r="H40" s="67"/>
      <c r="I40" s="17" t="s">
        <v>76</v>
      </c>
      <c r="J40" s="6" t="s">
        <v>25</v>
      </c>
      <c r="K40" s="84" t="s">
        <v>629</v>
      </c>
      <c r="L40" s="79" t="s">
        <v>456</v>
      </c>
      <c r="M40" s="78" t="s">
        <v>619</v>
      </c>
      <c r="N40" s="87" t="s">
        <v>544</v>
      </c>
      <c r="O40" s="78"/>
      <c r="P40" s="80" t="s">
        <v>545</v>
      </c>
      <c r="Q40" s="80" t="s">
        <v>659</v>
      </c>
      <c r="R40" s="93"/>
    </row>
    <row r="41" spans="2:18" ht="14.25" customHeight="1" x14ac:dyDescent="0.3">
      <c r="H41" s="67"/>
      <c r="I41" s="17" t="s">
        <v>660</v>
      </c>
      <c r="J41" s="6" t="s">
        <v>4</v>
      </c>
      <c r="K41" s="84" t="s">
        <v>629</v>
      </c>
      <c r="L41" s="79" t="s">
        <v>456</v>
      </c>
      <c r="M41" s="78" t="s">
        <v>619</v>
      </c>
      <c r="N41" s="87" t="s">
        <v>554</v>
      </c>
      <c r="O41" s="78"/>
      <c r="P41" s="80" t="s">
        <v>555</v>
      </c>
      <c r="Q41" s="80" t="s">
        <v>555</v>
      </c>
      <c r="R41" s="93"/>
    </row>
    <row r="42" spans="2:18" ht="14.25" customHeight="1" x14ac:dyDescent="0.3">
      <c r="H42" s="67"/>
      <c r="I42" s="17" t="s">
        <v>79</v>
      </c>
      <c r="J42" s="6" t="s">
        <v>4</v>
      </c>
      <c r="K42" s="84" t="s">
        <v>629</v>
      </c>
      <c r="L42" s="79" t="s">
        <v>456</v>
      </c>
      <c r="M42" s="78" t="s">
        <v>619</v>
      </c>
      <c r="N42" s="78"/>
      <c r="O42" s="78"/>
      <c r="P42" s="80" t="s">
        <v>561</v>
      </c>
      <c r="Q42" s="80" t="s">
        <v>561</v>
      </c>
      <c r="R42" s="93"/>
    </row>
    <row r="43" spans="2:18" ht="14.25" customHeight="1" x14ac:dyDescent="0.3">
      <c r="H43" s="67"/>
      <c r="I43" s="17" t="s">
        <v>661</v>
      </c>
      <c r="J43" s="6" t="s">
        <v>4</v>
      </c>
      <c r="K43" s="84" t="s">
        <v>629</v>
      </c>
      <c r="L43" s="79" t="s">
        <v>456</v>
      </c>
      <c r="M43" s="78" t="s">
        <v>619</v>
      </c>
      <c r="P43" s="80" t="s">
        <v>567</v>
      </c>
      <c r="Q43" s="80" t="s">
        <v>567</v>
      </c>
      <c r="R43" s="93"/>
    </row>
    <row r="44" spans="2:18" ht="14.25" customHeight="1" x14ac:dyDescent="0.3">
      <c r="H44" s="67"/>
      <c r="I44" s="17" t="s">
        <v>83</v>
      </c>
      <c r="J44" s="6" t="s">
        <v>4</v>
      </c>
      <c r="K44" s="84" t="s">
        <v>629</v>
      </c>
      <c r="L44" s="79" t="s">
        <v>456</v>
      </c>
      <c r="M44" s="78" t="s">
        <v>619</v>
      </c>
      <c r="P44" s="90" t="s">
        <v>572</v>
      </c>
      <c r="Q44" s="90" t="s">
        <v>572</v>
      </c>
      <c r="R44" s="99"/>
    </row>
    <row r="45" spans="2:18" ht="14.25" customHeight="1" x14ac:dyDescent="0.3">
      <c r="H45" s="67"/>
      <c r="I45" s="17" t="s">
        <v>86</v>
      </c>
      <c r="J45" s="6" t="s">
        <v>4</v>
      </c>
      <c r="K45" s="84" t="s">
        <v>629</v>
      </c>
      <c r="L45" s="79" t="s">
        <v>456</v>
      </c>
      <c r="M45" s="78" t="s">
        <v>619</v>
      </c>
      <c r="P45" s="80" t="s">
        <v>578</v>
      </c>
      <c r="Q45" s="80" t="s">
        <v>578</v>
      </c>
      <c r="R45" s="93"/>
    </row>
    <row r="46" spans="2:18" ht="14.25" customHeight="1" x14ac:dyDescent="0.3">
      <c r="H46" s="67"/>
      <c r="I46" s="75" t="s">
        <v>662</v>
      </c>
      <c r="J46" s="6" t="s">
        <v>4</v>
      </c>
      <c r="K46" s="84" t="s">
        <v>629</v>
      </c>
      <c r="L46" s="79" t="s">
        <v>456</v>
      </c>
      <c r="M46" s="78" t="s">
        <v>619</v>
      </c>
      <c r="P46" s="80" t="s">
        <v>585</v>
      </c>
      <c r="Q46" s="80" t="s">
        <v>585</v>
      </c>
      <c r="R46" s="93"/>
    </row>
    <row r="47" spans="2:18" ht="14.25" customHeight="1" x14ac:dyDescent="0.3">
      <c r="I47" s="75" t="s">
        <v>663</v>
      </c>
      <c r="J47" s="6" t="s">
        <v>4</v>
      </c>
      <c r="K47" s="84" t="s">
        <v>486</v>
      </c>
      <c r="L47" s="79" t="s">
        <v>456</v>
      </c>
      <c r="M47" s="78" t="s">
        <v>457</v>
      </c>
      <c r="N47" s="79" t="s">
        <v>440</v>
      </c>
      <c r="P47" s="86" t="s">
        <v>589</v>
      </c>
      <c r="Q47" s="86" t="s">
        <v>589</v>
      </c>
      <c r="R47" s="96"/>
    </row>
    <row r="48" spans="2:18" ht="14.25" customHeight="1" x14ac:dyDescent="0.3">
      <c r="I48" s="75" t="s">
        <v>664</v>
      </c>
      <c r="J48" s="6" t="s">
        <v>4</v>
      </c>
      <c r="K48" s="84" t="s">
        <v>629</v>
      </c>
      <c r="L48" s="79" t="s">
        <v>456</v>
      </c>
      <c r="M48" s="78" t="s">
        <v>457</v>
      </c>
      <c r="N48" s="79" t="s">
        <v>440</v>
      </c>
      <c r="P48" s="80" t="s">
        <v>594</v>
      </c>
      <c r="Q48" s="80" t="s">
        <v>594</v>
      </c>
      <c r="R48" s="93"/>
    </row>
    <row r="49" spans="9:18" ht="14.25" customHeight="1" x14ac:dyDescent="0.3">
      <c r="I49" s="75" t="s">
        <v>665</v>
      </c>
      <c r="J49" s="6" t="s">
        <v>4</v>
      </c>
      <c r="K49" s="84" t="s">
        <v>486</v>
      </c>
      <c r="L49" s="79" t="s">
        <v>456</v>
      </c>
      <c r="M49" s="78" t="s">
        <v>457</v>
      </c>
      <c r="N49" s="79" t="s">
        <v>440</v>
      </c>
      <c r="P49" s="90" t="s">
        <v>598</v>
      </c>
      <c r="Q49" s="90" t="s">
        <v>598</v>
      </c>
      <c r="R49" s="99"/>
    </row>
    <row r="50" spans="9:18" ht="14.25" customHeight="1" x14ac:dyDescent="0.3">
      <c r="I50" s="75" t="s">
        <v>666</v>
      </c>
      <c r="J50" s="6" t="s">
        <v>25</v>
      </c>
      <c r="K50" s="84" t="s">
        <v>486</v>
      </c>
      <c r="L50" s="79" t="s">
        <v>456</v>
      </c>
      <c r="M50" s="78" t="s">
        <v>457</v>
      </c>
      <c r="N50" s="79" t="s">
        <v>456</v>
      </c>
      <c r="P50" s="80" t="s">
        <v>602</v>
      </c>
      <c r="Q50" s="80" t="s">
        <v>602</v>
      </c>
      <c r="R50" s="93"/>
    </row>
    <row r="51" spans="9:18" ht="14.25" customHeight="1" x14ac:dyDescent="0.3">
      <c r="I51" s="75" t="s">
        <v>667</v>
      </c>
      <c r="J51" s="6" t="s">
        <v>4</v>
      </c>
      <c r="K51" s="84" t="s">
        <v>467</v>
      </c>
      <c r="L51" s="100" t="s">
        <v>618</v>
      </c>
      <c r="M51" s="78" t="s">
        <v>619</v>
      </c>
      <c r="N51" s="79" t="s">
        <v>456</v>
      </c>
      <c r="P51" s="80" t="s">
        <v>606</v>
      </c>
      <c r="Q51" s="80" t="s">
        <v>606</v>
      </c>
      <c r="R51" s="93"/>
    </row>
    <row r="52" spans="9:18" ht="14.25" customHeight="1" x14ac:dyDescent="0.3">
      <c r="I52" s="75" t="s">
        <v>668</v>
      </c>
      <c r="J52" s="6" t="s">
        <v>4</v>
      </c>
      <c r="K52" s="84" t="s">
        <v>467</v>
      </c>
      <c r="L52" s="100" t="s">
        <v>618</v>
      </c>
      <c r="M52" s="78" t="s">
        <v>619</v>
      </c>
      <c r="N52" s="79" t="s">
        <v>456</v>
      </c>
      <c r="P52" s="67"/>
      <c r="Q52" s="67"/>
      <c r="R52" s="67"/>
    </row>
    <row r="53" spans="9:18" ht="14.25" customHeight="1" x14ac:dyDescent="0.3">
      <c r="N53" s="79" t="s">
        <v>456</v>
      </c>
      <c r="P53" s="67"/>
      <c r="Q53" s="67"/>
      <c r="R53" s="67"/>
    </row>
    <row r="54" spans="9:18" ht="14.25" customHeight="1" x14ac:dyDescent="0.3">
      <c r="N54" s="79" t="s">
        <v>456</v>
      </c>
      <c r="P54" s="67"/>
      <c r="Q54" s="67"/>
      <c r="R54" s="67"/>
    </row>
    <row r="55" spans="9:18" ht="14.25" customHeight="1" x14ac:dyDescent="0.3">
      <c r="N55" s="79" t="s">
        <v>456</v>
      </c>
      <c r="P55" s="67"/>
      <c r="Q55" s="67"/>
      <c r="R55" s="67"/>
    </row>
    <row r="56" spans="9:18" ht="14.25" customHeight="1" x14ac:dyDescent="0.3">
      <c r="I56" s="5" t="s">
        <v>3</v>
      </c>
      <c r="J56" s="6" t="s">
        <v>4</v>
      </c>
      <c r="N56" s="79" t="s">
        <v>440</v>
      </c>
      <c r="P56" s="67"/>
      <c r="Q56" s="67"/>
      <c r="R56" s="67"/>
    </row>
    <row r="57" spans="9:18" ht="14.25" customHeight="1" x14ac:dyDescent="0.3">
      <c r="I57" s="5" t="s">
        <v>9</v>
      </c>
      <c r="J57" s="6" t="s">
        <v>4</v>
      </c>
      <c r="N57" s="79" t="s">
        <v>440</v>
      </c>
      <c r="P57" s="67"/>
      <c r="Q57" s="67"/>
      <c r="R57" s="67"/>
    </row>
    <row r="58" spans="9:18" ht="14.25" customHeight="1" x14ac:dyDescent="0.3">
      <c r="I58" s="5" t="s">
        <v>13</v>
      </c>
      <c r="J58" s="6" t="s">
        <v>4</v>
      </c>
      <c r="N58" s="79" t="s">
        <v>440</v>
      </c>
      <c r="P58" s="67"/>
      <c r="Q58" s="67"/>
      <c r="R58" s="67"/>
    </row>
    <row r="59" spans="9:18" ht="14.25" customHeight="1" x14ac:dyDescent="0.3">
      <c r="I59" s="5" t="s">
        <v>16</v>
      </c>
      <c r="J59" s="15" t="s">
        <v>21</v>
      </c>
      <c r="K59" s="75">
        <v>399</v>
      </c>
      <c r="N59" s="79" t="s">
        <v>456</v>
      </c>
      <c r="P59" s="67"/>
      <c r="Q59" s="67"/>
      <c r="R59" s="67"/>
    </row>
    <row r="60" spans="9:18" ht="14.25" customHeight="1" x14ac:dyDescent="0.3">
      <c r="I60" s="5" t="s">
        <v>20</v>
      </c>
      <c r="J60" s="15" t="s">
        <v>21</v>
      </c>
      <c r="K60" s="75">
        <v>399</v>
      </c>
      <c r="N60" s="79" t="s">
        <v>456</v>
      </c>
      <c r="P60" s="67"/>
      <c r="Q60" s="67"/>
      <c r="R60" s="67"/>
    </row>
    <row r="61" spans="9:18" ht="14.25" customHeight="1" x14ac:dyDescent="0.3">
      <c r="I61" s="5" t="s">
        <v>24</v>
      </c>
      <c r="J61" s="6" t="s">
        <v>25</v>
      </c>
      <c r="N61" s="79" t="s">
        <v>456</v>
      </c>
      <c r="P61" s="67"/>
      <c r="Q61" s="67"/>
      <c r="R61" s="67"/>
    </row>
    <row r="62" spans="9:18" ht="14.25" customHeight="1" x14ac:dyDescent="0.3">
      <c r="I62" s="5" t="s">
        <v>29</v>
      </c>
      <c r="J62" s="6" t="s">
        <v>4</v>
      </c>
      <c r="N62" s="79" t="s">
        <v>456</v>
      </c>
      <c r="P62" s="67"/>
      <c r="Q62" s="67"/>
      <c r="R62" s="67"/>
    </row>
    <row r="63" spans="9:18" ht="14.25" customHeight="1" x14ac:dyDescent="0.3">
      <c r="I63" s="5" t="s">
        <v>33</v>
      </c>
      <c r="J63" s="15" t="s">
        <v>21</v>
      </c>
      <c r="K63" s="75">
        <v>399</v>
      </c>
      <c r="N63" s="79" t="s">
        <v>456</v>
      </c>
      <c r="P63" s="67"/>
      <c r="Q63" s="67"/>
      <c r="R63" s="67"/>
    </row>
    <row r="64" spans="9:18" ht="14.25" customHeight="1" x14ac:dyDescent="0.3">
      <c r="I64" s="5" t="s">
        <v>36</v>
      </c>
      <c r="J64" s="15" t="s">
        <v>21</v>
      </c>
      <c r="N64" s="79" t="s">
        <v>456</v>
      </c>
      <c r="P64" s="67"/>
      <c r="Q64" s="67"/>
      <c r="R64" s="67"/>
    </row>
    <row r="65" spans="9:18" ht="14.25" customHeight="1" x14ac:dyDescent="0.3">
      <c r="I65" s="17" t="s">
        <v>39</v>
      </c>
      <c r="J65" s="6" t="s">
        <v>4</v>
      </c>
      <c r="N65" s="79" t="s">
        <v>456</v>
      </c>
      <c r="P65" s="67"/>
      <c r="Q65" s="67"/>
      <c r="R65" s="67"/>
    </row>
    <row r="66" spans="9:18" ht="14.25" customHeight="1" x14ac:dyDescent="0.3">
      <c r="I66" s="17" t="s">
        <v>42</v>
      </c>
      <c r="J66" s="6" t="s">
        <v>4</v>
      </c>
      <c r="N66" s="79" t="s">
        <v>456</v>
      </c>
      <c r="P66" s="67"/>
      <c r="Q66" s="67"/>
      <c r="R66" s="67"/>
    </row>
    <row r="67" spans="9:18" ht="14.25" customHeight="1" x14ac:dyDescent="0.3">
      <c r="I67" s="17" t="s">
        <v>45</v>
      </c>
      <c r="J67" s="6" t="s">
        <v>4</v>
      </c>
      <c r="N67" s="79" t="s">
        <v>456</v>
      </c>
      <c r="P67" s="67"/>
      <c r="Q67" s="67"/>
      <c r="R67" s="67"/>
    </row>
    <row r="68" spans="9:18" ht="14.25" customHeight="1" x14ac:dyDescent="0.3">
      <c r="I68" s="17" t="s">
        <v>48</v>
      </c>
      <c r="J68" s="15" t="s">
        <v>52</v>
      </c>
      <c r="N68" s="79" t="s">
        <v>456</v>
      </c>
      <c r="P68" s="67"/>
      <c r="Q68" s="67"/>
      <c r="R68" s="67"/>
    </row>
    <row r="69" spans="9:18" ht="14.25" customHeight="1" x14ac:dyDescent="0.3">
      <c r="I69" s="17" t="s">
        <v>51</v>
      </c>
      <c r="J69" s="15" t="s">
        <v>52</v>
      </c>
      <c r="N69" s="79" t="s">
        <v>456</v>
      </c>
      <c r="P69" s="67"/>
      <c r="Q69" s="67"/>
      <c r="R69" s="67"/>
    </row>
    <row r="70" spans="9:18" ht="14.25" customHeight="1" x14ac:dyDescent="0.3">
      <c r="I70" s="17" t="s">
        <v>55</v>
      </c>
      <c r="J70" s="6" t="s">
        <v>4</v>
      </c>
      <c r="N70" s="79" t="s">
        <v>456</v>
      </c>
      <c r="P70" s="67"/>
      <c r="Q70" s="67"/>
      <c r="R70" s="67"/>
    </row>
    <row r="71" spans="9:18" ht="14.25" customHeight="1" x14ac:dyDescent="0.3">
      <c r="I71" s="17" t="s">
        <v>58</v>
      </c>
      <c r="J71" s="6" t="s">
        <v>4</v>
      </c>
      <c r="N71" s="79" t="s">
        <v>456</v>
      </c>
      <c r="P71" s="67"/>
      <c r="Q71" s="67"/>
      <c r="R71" s="67"/>
    </row>
    <row r="72" spans="9:18" ht="14.25" customHeight="1" x14ac:dyDescent="0.3">
      <c r="I72" s="17" t="s">
        <v>61</v>
      </c>
      <c r="J72" s="6" t="s">
        <v>4</v>
      </c>
      <c r="N72" s="79" t="s">
        <v>456</v>
      </c>
      <c r="P72" s="67"/>
      <c r="Q72" s="67"/>
      <c r="R72" s="67"/>
    </row>
    <row r="73" spans="9:18" ht="14.25" customHeight="1" x14ac:dyDescent="0.3">
      <c r="I73" s="17" t="s">
        <v>64</v>
      </c>
      <c r="J73" s="6" t="s">
        <v>4</v>
      </c>
      <c r="N73" s="79" t="s">
        <v>456</v>
      </c>
      <c r="P73" s="67"/>
      <c r="Q73" s="67"/>
      <c r="R73" s="67"/>
    </row>
    <row r="74" spans="9:18" ht="14.25" customHeight="1" x14ac:dyDescent="0.3">
      <c r="I74" s="17" t="s">
        <v>67</v>
      </c>
      <c r="J74" s="15" t="s">
        <v>21</v>
      </c>
      <c r="K74" s="75">
        <v>399</v>
      </c>
      <c r="N74" s="79" t="s">
        <v>456</v>
      </c>
      <c r="P74" s="67"/>
      <c r="Q74" s="67"/>
      <c r="R74" s="67"/>
    </row>
    <row r="75" spans="9:18" ht="14.25" customHeight="1" x14ac:dyDescent="0.3">
      <c r="I75" s="17" t="s">
        <v>646</v>
      </c>
      <c r="J75" s="15" t="s">
        <v>21</v>
      </c>
      <c r="K75" s="75">
        <v>399</v>
      </c>
      <c r="P75" s="67"/>
      <c r="Q75" s="67"/>
      <c r="R75" s="67"/>
    </row>
    <row r="76" spans="9:18" ht="14.25" customHeight="1" x14ac:dyDescent="0.3">
      <c r="I76" s="17" t="s">
        <v>70</v>
      </c>
      <c r="J76" s="6" t="s">
        <v>25</v>
      </c>
      <c r="P76" s="67"/>
      <c r="Q76" s="67"/>
      <c r="R76" s="67"/>
    </row>
    <row r="77" spans="9:18" ht="14.25" customHeight="1" x14ac:dyDescent="0.3">
      <c r="I77" s="17" t="s">
        <v>73</v>
      </c>
      <c r="J77" s="15" t="s">
        <v>52</v>
      </c>
      <c r="P77" s="67"/>
      <c r="Q77" s="67"/>
      <c r="R77" s="67"/>
    </row>
    <row r="78" spans="9:18" ht="14.25" customHeight="1" x14ac:dyDescent="0.3">
      <c r="I78" s="17" t="s">
        <v>76</v>
      </c>
      <c r="J78" s="6" t="s">
        <v>25</v>
      </c>
      <c r="P78" s="67"/>
      <c r="Q78" s="67"/>
      <c r="R78" s="67"/>
    </row>
    <row r="79" spans="9:18" ht="14.25" customHeight="1" x14ac:dyDescent="0.3">
      <c r="I79" s="17" t="s">
        <v>660</v>
      </c>
      <c r="J79" s="6" t="s">
        <v>25</v>
      </c>
      <c r="P79" s="67"/>
      <c r="Q79" s="67"/>
      <c r="R79" s="67"/>
    </row>
    <row r="80" spans="9:18" ht="14.25" customHeight="1" x14ac:dyDescent="0.3">
      <c r="I80" s="17" t="s">
        <v>79</v>
      </c>
      <c r="J80" s="6" t="s">
        <v>25</v>
      </c>
      <c r="P80" s="67"/>
      <c r="Q80" s="67"/>
      <c r="R80" s="67"/>
    </row>
    <row r="81" spans="9:18" ht="14.25" customHeight="1" x14ac:dyDescent="0.3">
      <c r="I81" s="17" t="s">
        <v>661</v>
      </c>
      <c r="J81" s="6" t="s">
        <v>25</v>
      </c>
      <c r="P81" s="67"/>
      <c r="Q81" s="67"/>
      <c r="R81" s="67"/>
    </row>
    <row r="82" spans="9:18" ht="14.25" customHeight="1" x14ac:dyDescent="0.3">
      <c r="I82" s="17" t="s">
        <v>83</v>
      </c>
      <c r="J82" s="6" t="s">
        <v>4</v>
      </c>
      <c r="P82" s="67"/>
      <c r="Q82" s="67"/>
      <c r="R82" s="67"/>
    </row>
    <row r="83" spans="9:18" ht="14.25" customHeight="1" x14ac:dyDescent="0.3">
      <c r="I83" s="17" t="s">
        <v>86</v>
      </c>
      <c r="J83" s="6" t="s">
        <v>4</v>
      </c>
      <c r="P83" s="67"/>
      <c r="Q83" s="67"/>
      <c r="R83" s="67"/>
    </row>
    <row r="84" spans="9:18" ht="14.25" customHeight="1" x14ac:dyDescent="0.3">
      <c r="I84" s="75" t="s">
        <v>662</v>
      </c>
      <c r="J84" s="6" t="s">
        <v>4</v>
      </c>
      <c r="P84" s="67"/>
      <c r="Q84" s="67"/>
      <c r="R84" s="67"/>
    </row>
    <row r="85" spans="9:18" ht="14.25" customHeight="1" x14ac:dyDescent="0.3">
      <c r="I85" s="75" t="s">
        <v>663</v>
      </c>
      <c r="J85" s="6" t="s">
        <v>4</v>
      </c>
      <c r="P85" s="67"/>
      <c r="Q85" s="67"/>
      <c r="R85" s="67"/>
    </row>
    <row r="86" spans="9:18" ht="14.25" customHeight="1" x14ac:dyDescent="0.3">
      <c r="I86" s="75" t="s">
        <v>664</v>
      </c>
      <c r="J86" s="6" t="s">
        <v>4</v>
      </c>
      <c r="K86" s="75">
        <v>399</v>
      </c>
      <c r="P86" s="67"/>
      <c r="Q86" s="67"/>
      <c r="R86" s="67"/>
    </row>
    <row r="87" spans="9:18" ht="14.25" customHeight="1" x14ac:dyDescent="0.3">
      <c r="I87" s="75" t="s">
        <v>665</v>
      </c>
      <c r="J87" s="15" t="s">
        <v>21</v>
      </c>
      <c r="K87" s="75">
        <v>399</v>
      </c>
      <c r="P87" s="67"/>
      <c r="Q87" s="67"/>
      <c r="R87" s="67"/>
    </row>
    <row r="88" spans="9:18" ht="14.25" customHeight="1" x14ac:dyDescent="0.3">
      <c r="I88" s="75" t="s">
        <v>666</v>
      </c>
      <c r="J88" s="6" t="s">
        <v>25</v>
      </c>
      <c r="P88" s="67"/>
      <c r="Q88" s="67"/>
      <c r="R88" s="67"/>
    </row>
    <row r="89" spans="9:18" ht="14.25" customHeight="1" x14ac:dyDescent="0.3">
      <c r="I89" s="75" t="s">
        <v>667</v>
      </c>
      <c r="J89" s="6" t="s">
        <v>4</v>
      </c>
      <c r="P89" s="67"/>
      <c r="Q89" s="67"/>
      <c r="R89" s="67"/>
    </row>
    <row r="90" spans="9:18" ht="14.25" customHeight="1" x14ac:dyDescent="0.3">
      <c r="I90" s="75" t="s">
        <v>668</v>
      </c>
      <c r="J90" s="6" t="s">
        <v>4</v>
      </c>
      <c r="P90" s="67"/>
      <c r="Q90" s="67"/>
      <c r="R90" s="67"/>
    </row>
    <row r="91" spans="9:18" ht="14.25" customHeight="1" x14ac:dyDescent="0.3">
      <c r="P91" s="67"/>
      <c r="Q91" s="67"/>
      <c r="R91" s="67"/>
    </row>
    <row r="92" spans="9:18" ht="14.25" customHeight="1" x14ac:dyDescent="0.3">
      <c r="P92" s="67"/>
      <c r="Q92" s="67"/>
      <c r="R92" s="67"/>
    </row>
    <row r="93" spans="9:18" ht="14.25" customHeight="1" x14ac:dyDescent="0.3">
      <c r="P93" s="67"/>
      <c r="Q93" s="67"/>
      <c r="R93" s="67"/>
    </row>
    <row r="94" spans="9:18" ht="14.25" customHeight="1" x14ac:dyDescent="0.3">
      <c r="P94" s="67"/>
      <c r="Q94" s="67"/>
      <c r="R94" s="67"/>
    </row>
    <row r="95" spans="9:18" ht="14.25" customHeight="1" x14ac:dyDescent="0.3">
      <c r="P95" s="67"/>
      <c r="Q95" s="67"/>
      <c r="R95" s="67"/>
    </row>
    <row r="96" spans="9:18" ht="14.25" customHeight="1" x14ac:dyDescent="0.3">
      <c r="P96" s="67"/>
      <c r="Q96" s="67"/>
      <c r="R96" s="67"/>
    </row>
    <row r="97" spans="16:18" ht="14.25" customHeight="1" x14ac:dyDescent="0.3">
      <c r="P97" s="67"/>
      <c r="Q97" s="67"/>
      <c r="R97" s="67"/>
    </row>
    <row r="98" spans="16:18" ht="14.25" customHeight="1" x14ac:dyDescent="0.3">
      <c r="P98" s="67"/>
      <c r="Q98" s="67"/>
      <c r="R98" s="67"/>
    </row>
    <row r="99" spans="16:18" ht="14.25" customHeight="1" x14ac:dyDescent="0.3">
      <c r="P99" s="67"/>
      <c r="Q99" s="67"/>
      <c r="R99" s="67"/>
    </row>
    <row r="100" spans="16:18" ht="14.25" customHeight="1" x14ac:dyDescent="0.3">
      <c r="P100" s="67"/>
      <c r="Q100" s="67"/>
      <c r="R100" s="67"/>
    </row>
    <row r="101" spans="16:18" ht="14.25" customHeight="1" x14ac:dyDescent="0.3">
      <c r="P101" s="67"/>
      <c r="Q101" s="67"/>
      <c r="R101" s="67"/>
    </row>
    <row r="102" spans="16:18" ht="14.25" customHeight="1" x14ac:dyDescent="0.3">
      <c r="P102" s="67"/>
      <c r="Q102" s="67"/>
      <c r="R102" s="67"/>
    </row>
    <row r="103" spans="16:18" ht="14.25" customHeight="1" x14ac:dyDescent="0.3">
      <c r="P103" s="67"/>
      <c r="Q103" s="67"/>
      <c r="R103" s="67"/>
    </row>
    <row r="104" spans="16:18" ht="14.25" customHeight="1" x14ac:dyDescent="0.3">
      <c r="P104" s="67"/>
      <c r="Q104" s="67"/>
      <c r="R104" s="67"/>
    </row>
    <row r="105" spans="16:18" ht="14.25" customHeight="1" x14ac:dyDescent="0.3">
      <c r="P105" s="67"/>
      <c r="Q105" s="67"/>
      <c r="R105" s="67"/>
    </row>
    <row r="106" spans="16:18" ht="14.25" customHeight="1" x14ac:dyDescent="0.3">
      <c r="P106" s="67"/>
      <c r="Q106" s="67"/>
      <c r="R106" s="67"/>
    </row>
    <row r="107" spans="16:18" ht="14.25" customHeight="1" x14ac:dyDescent="0.3">
      <c r="P107" s="67"/>
      <c r="Q107" s="67"/>
      <c r="R107" s="67"/>
    </row>
    <row r="108" spans="16:18" ht="14.25" customHeight="1" x14ac:dyDescent="0.3">
      <c r="P108" s="67"/>
      <c r="Q108" s="67"/>
      <c r="R108" s="67"/>
    </row>
    <row r="109" spans="16:18" ht="14.25" customHeight="1" x14ac:dyDescent="0.3">
      <c r="P109" s="67"/>
      <c r="Q109" s="67"/>
      <c r="R109" s="67"/>
    </row>
    <row r="110" spans="16:18" ht="14.25" customHeight="1" x14ac:dyDescent="0.3">
      <c r="P110" s="67"/>
      <c r="Q110" s="67"/>
      <c r="R110" s="67"/>
    </row>
    <row r="111" spans="16:18" ht="14.25" customHeight="1" x14ac:dyDescent="0.3">
      <c r="P111" s="67"/>
      <c r="Q111" s="67"/>
      <c r="R111" s="67"/>
    </row>
    <row r="112" spans="16:18" ht="14.25" customHeight="1" x14ac:dyDescent="0.3">
      <c r="P112" s="67"/>
      <c r="Q112" s="67"/>
      <c r="R112" s="67"/>
    </row>
    <row r="113" spans="16:18" ht="14.25" customHeight="1" x14ac:dyDescent="0.3">
      <c r="P113" s="67"/>
      <c r="Q113" s="67"/>
      <c r="R113" s="67"/>
    </row>
    <row r="114" spans="16:18" ht="14.25" customHeight="1" x14ac:dyDescent="0.3">
      <c r="P114" s="67"/>
      <c r="Q114" s="67"/>
      <c r="R114" s="67"/>
    </row>
    <row r="115" spans="16:18" ht="14.25" customHeight="1" x14ac:dyDescent="0.3">
      <c r="P115" s="67"/>
      <c r="Q115" s="67"/>
      <c r="R115" s="67"/>
    </row>
    <row r="116" spans="16:18" ht="14.25" customHeight="1" x14ac:dyDescent="0.3">
      <c r="P116" s="67"/>
      <c r="Q116" s="67"/>
      <c r="R116" s="67"/>
    </row>
    <row r="117" spans="16:18" ht="14.25" customHeight="1" x14ac:dyDescent="0.3">
      <c r="P117" s="67"/>
      <c r="Q117" s="67"/>
      <c r="R117" s="67"/>
    </row>
    <row r="118" spans="16:18" ht="14.25" customHeight="1" x14ac:dyDescent="0.3">
      <c r="P118" s="67"/>
      <c r="Q118" s="67"/>
      <c r="R118" s="67"/>
    </row>
    <row r="119" spans="16:18" ht="14.25" customHeight="1" x14ac:dyDescent="0.3">
      <c r="P119" s="67"/>
      <c r="Q119" s="67"/>
      <c r="R119" s="67"/>
    </row>
    <row r="120" spans="16:18" ht="14.25" customHeight="1" x14ac:dyDescent="0.3">
      <c r="P120" s="67"/>
      <c r="Q120" s="67"/>
      <c r="R120" s="67"/>
    </row>
    <row r="121" spans="16:18" ht="14.25" customHeight="1" x14ac:dyDescent="0.3">
      <c r="P121" s="67"/>
      <c r="Q121" s="67"/>
      <c r="R121" s="67"/>
    </row>
    <row r="122" spans="16:18" ht="14.25" customHeight="1" x14ac:dyDescent="0.3">
      <c r="P122" s="67"/>
      <c r="Q122" s="67"/>
      <c r="R122" s="67"/>
    </row>
    <row r="123" spans="16:18" ht="14.25" customHeight="1" x14ac:dyDescent="0.3">
      <c r="P123" s="67"/>
      <c r="Q123" s="67"/>
      <c r="R123" s="67"/>
    </row>
    <row r="124" spans="16:18" ht="14.25" customHeight="1" x14ac:dyDescent="0.3">
      <c r="P124" s="67"/>
      <c r="Q124" s="67"/>
      <c r="R124" s="67"/>
    </row>
    <row r="125" spans="16:18" ht="14.25" customHeight="1" x14ac:dyDescent="0.3">
      <c r="P125" s="67"/>
      <c r="Q125" s="67"/>
      <c r="R125" s="67"/>
    </row>
    <row r="126" spans="16:18" ht="14.25" customHeight="1" x14ac:dyDescent="0.3">
      <c r="P126" s="67"/>
      <c r="Q126" s="67"/>
      <c r="R126" s="67"/>
    </row>
    <row r="127" spans="16:18" ht="14.25" customHeight="1" x14ac:dyDescent="0.3">
      <c r="P127" s="67"/>
      <c r="Q127" s="67"/>
      <c r="R127" s="67"/>
    </row>
    <row r="128" spans="16:18" ht="14.25" customHeight="1" x14ac:dyDescent="0.3">
      <c r="P128" s="67"/>
      <c r="Q128" s="67"/>
      <c r="R128" s="67"/>
    </row>
    <row r="129" spans="16:18" ht="14.25" customHeight="1" x14ac:dyDescent="0.3">
      <c r="P129" s="67"/>
      <c r="Q129" s="67"/>
      <c r="R129" s="67"/>
    </row>
    <row r="130" spans="16:18" ht="14.25" customHeight="1" x14ac:dyDescent="0.3">
      <c r="P130" s="67"/>
      <c r="Q130" s="67"/>
      <c r="R130" s="67"/>
    </row>
    <row r="131" spans="16:18" ht="14.25" customHeight="1" x14ac:dyDescent="0.3">
      <c r="P131" s="67"/>
      <c r="Q131" s="67"/>
      <c r="R131" s="67"/>
    </row>
    <row r="132" spans="16:18" ht="14.25" customHeight="1" x14ac:dyDescent="0.3">
      <c r="P132" s="67"/>
      <c r="Q132" s="67"/>
      <c r="R132" s="67"/>
    </row>
    <row r="133" spans="16:18" ht="14.25" customHeight="1" x14ac:dyDescent="0.3">
      <c r="P133" s="67"/>
      <c r="Q133" s="67"/>
      <c r="R133" s="67"/>
    </row>
    <row r="134" spans="16:18" ht="14.25" customHeight="1" x14ac:dyDescent="0.3">
      <c r="P134" s="67"/>
      <c r="Q134" s="67"/>
      <c r="R134" s="67"/>
    </row>
    <row r="135" spans="16:18" ht="14.25" customHeight="1" x14ac:dyDescent="0.3">
      <c r="P135" s="67"/>
      <c r="Q135" s="67"/>
      <c r="R135" s="67"/>
    </row>
    <row r="136" spans="16:18" ht="14.25" customHeight="1" x14ac:dyDescent="0.3">
      <c r="P136" s="67"/>
      <c r="Q136" s="67"/>
      <c r="R136" s="67"/>
    </row>
    <row r="137" spans="16:18" ht="14.25" customHeight="1" x14ac:dyDescent="0.3">
      <c r="P137" s="67"/>
      <c r="Q137" s="67"/>
      <c r="R137" s="67"/>
    </row>
    <row r="138" spans="16:18" ht="14.25" customHeight="1" x14ac:dyDescent="0.3">
      <c r="P138" s="67"/>
      <c r="Q138" s="67"/>
      <c r="R138" s="67"/>
    </row>
    <row r="139" spans="16:18" ht="14.25" customHeight="1" x14ac:dyDescent="0.3">
      <c r="P139" s="67"/>
      <c r="Q139" s="67"/>
      <c r="R139" s="67"/>
    </row>
    <row r="140" spans="16:18" ht="14.25" customHeight="1" x14ac:dyDescent="0.3">
      <c r="P140" s="67"/>
      <c r="Q140" s="67"/>
      <c r="R140" s="67"/>
    </row>
    <row r="141" spans="16:18" ht="14.25" customHeight="1" x14ac:dyDescent="0.3">
      <c r="P141" s="67"/>
      <c r="Q141" s="67"/>
      <c r="R141" s="67"/>
    </row>
    <row r="142" spans="16:18" ht="14.25" customHeight="1" x14ac:dyDescent="0.3">
      <c r="P142" s="67"/>
      <c r="Q142" s="67"/>
      <c r="R142" s="67"/>
    </row>
    <row r="143" spans="16:18" ht="14.25" customHeight="1" x14ac:dyDescent="0.3">
      <c r="P143" s="67"/>
      <c r="Q143" s="67"/>
      <c r="R143" s="67"/>
    </row>
    <row r="144" spans="16:18" ht="14.25" customHeight="1" x14ac:dyDescent="0.3">
      <c r="P144" s="67"/>
      <c r="Q144" s="67"/>
      <c r="R144" s="67"/>
    </row>
    <row r="145" spans="16:18" ht="14.25" customHeight="1" x14ac:dyDescent="0.3">
      <c r="P145" s="67"/>
      <c r="Q145" s="67"/>
      <c r="R145" s="67"/>
    </row>
    <row r="146" spans="16:18" ht="14.25" customHeight="1" x14ac:dyDescent="0.3">
      <c r="P146" s="67"/>
      <c r="Q146" s="67"/>
      <c r="R146" s="67"/>
    </row>
    <row r="147" spans="16:18" ht="14.25" customHeight="1" x14ac:dyDescent="0.3">
      <c r="P147" s="67"/>
      <c r="Q147" s="67"/>
      <c r="R147" s="67"/>
    </row>
    <row r="148" spans="16:18" ht="14.25" customHeight="1" x14ac:dyDescent="0.3">
      <c r="P148" s="67"/>
      <c r="Q148" s="67"/>
      <c r="R148" s="67"/>
    </row>
    <row r="149" spans="16:18" ht="14.25" customHeight="1" x14ac:dyDescent="0.3">
      <c r="P149" s="67"/>
      <c r="Q149" s="67"/>
      <c r="R149" s="67"/>
    </row>
    <row r="150" spans="16:18" ht="14.25" customHeight="1" x14ac:dyDescent="0.3">
      <c r="P150" s="67"/>
      <c r="Q150" s="67"/>
      <c r="R150" s="67"/>
    </row>
    <row r="151" spans="16:18" ht="14.25" customHeight="1" x14ac:dyDescent="0.3">
      <c r="P151" s="67"/>
      <c r="Q151" s="67"/>
      <c r="R151" s="67"/>
    </row>
    <row r="152" spans="16:18" ht="14.25" customHeight="1" x14ac:dyDescent="0.3">
      <c r="P152" s="67"/>
      <c r="Q152" s="67"/>
      <c r="R152" s="67"/>
    </row>
    <row r="153" spans="16:18" ht="14.25" customHeight="1" x14ac:dyDescent="0.3">
      <c r="P153" s="67"/>
      <c r="Q153" s="67"/>
      <c r="R153" s="67"/>
    </row>
    <row r="154" spans="16:18" ht="14.25" customHeight="1" x14ac:dyDescent="0.3">
      <c r="P154" s="67"/>
      <c r="Q154" s="67"/>
      <c r="R154" s="67"/>
    </row>
    <row r="155" spans="16:18" ht="14.25" customHeight="1" x14ac:dyDescent="0.3">
      <c r="P155" s="67"/>
      <c r="Q155" s="67"/>
      <c r="R155" s="67"/>
    </row>
    <row r="156" spans="16:18" ht="14.25" customHeight="1" x14ac:dyDescent="0.3">
      <c r="P156" s="67"/>
      <c r="Q156" s="67"/>
      <c r="R156" s="67"/>
    </row>
    <row r="157" spans="16:18" ht="14.25" customHeight="1" x14ac:dyDescent="0.3">
      <c r="P157" s="67"/>
      <c r="Q157" s="67"/>
      <c r="R157" s="67"/>
    </row>
    <row r="158" spans="16:18" ht="14.25" customHeight="1" x14ac:dyDescent="0.3">
      <c r="P158" s="67"/>
      <c r="Q158" s="67"/>
      <c r="R158" s="67"/>
    </row>
    <row r="159" spans="16:18" ht="14.25" customHeight="1" x14ac:dyDescent="0.3">
      <c r="P159" s="67"/>
      <c r="Q159" s="67"/>
      <c r="R159" s="67"/>
    </row>
    <row r="160" spans="16:18" ht="14.25" customHeight="1" x14ac:dyDescent="0.3">
      <c r="P160" s="67"/>
      <c r="Q160" s="67"/>
      <c r="R160" s="67"/>
    </row>
    <row r="161" spans="16:18" ht="14.25" customHeight="1" x14ac:dyDescent="0.3">
      <c r="P161" s="67"/>
      <c r="Q161" s="67"/>
      <c r="R161" s="67"/>
    </row>
    <row r="162" spans="16:18" ht="14.25" customHeight="1" x14ac:dyDescent="0.3">
      <c r="P162" s="67"/>
      <c r="Q162" s="67"/>
      <c r="R162" s="67"/>
    </row>
    <row r="163" spans="16:18" ht="14.25" customHeight="1" x14ac:dyDescent="0.3">
      <c r="P163" s="67"/>
      <c r="Q163" s="67"/>
      <c r="R163" s="67"/>
    </row>
    <row r="164" spans="16:18" ht="14.25" customHeight="1" x14ac:dyDescent="0.3">
      <c r="P164" s="67"/>
      <c r="Q164" s="67"/>
      <c r="R164" s="67"/>
    </row>
    <row r="165" spans="16:18" ht="14.25" customHeight="1" x14ac:dyDescent="0.3">
      <c r="P165" s="67"/>
      <c r="Q165" s="67"/>
      <c r="R165" s="67"/>
    </row>
    <row r="166" spans="16:18" ht="14.25" customHeight="1" x14ac:dyDescent="0.3">
      <c r="P166" s="67"/>
      <c r="Q166" s="67"/>
      <c r="R166" s="67"/>
    </row>
    <row r="167" spans="16:18" ht="14.25" customHeight="1" x14ac:dyDescent="0.3">
      <c r="P167" s="67"/>
      <c r="Q167" s="67"/>
      <c r="R167" s="67"/>
    </row>
    <row r="168" spans="16:18" ht="14.25" customHeight="1" x14ac:dyDescent="0.3">
      <c r="P168" s="67"/>
      <c r="Q168" s="67"/>
      <c r="R168" s="67"/>
    </row>
    <row r="169" spans="16:18" ht="14.25" customHeight="1" x14ac:dyDescent="0.3">
      <c r="P169" s="67"/>
      <c r="Q169" s="67"/>
      <c r="R169" s="67"/>
    </row>
    <row r="170" spans="16:18" ht="14.25" customHeight="1" x14ac:dyDescent="0.3">
      <c r="P170" s="67"/>
      <c r="Q170" s="67"/>
      <c r="R170" s="67"/>
    </row>
    <row r="171" spans="16:18" ht="14.25" customHeight="1" x14ac:dyDescent="0.3">
      <c r="P171" s="67"/>
      <c r="Q171" s="67"/>
      <c r="R171" s="67"/>
    </row>
    <row r="172" spans="16:18" ht="14.25" customHeight="1" x14ac:dyDescent="0.3">
      <c r="P172" s="67"/>
      <c r="Q172" s="67"/>
      <c r="R172" s="67"/>
    </row>
    <row r="173" spans="16:18" ht="14.25" customHeight="1" x14ac:dyDescent="0.3">
      <c r="P173" s="67"/>
      <c r="Q173" s="67"/>
      <c r="R173" s="67"/>
    </row>
    <row r="174" spans="16:18" ht="14.25" customHeight="1" x14ac:dyDescent="0.3">
      <c r="P174" s="67"/>
      <c r="Q174" s="67"/>
      <c r="R174" s="67"/>
    </row>
    <row r="175" spans="16:18" ht="14.25" customHeight="1" x14ac:dyDescent="0.3">
      <c r="P175" s="67"/>
      <c r="Q175" s="67"/>
      <c r="R175" s="67"/>
    </row>
    <row r="176" spans="16:18" ht="14.25" customHeight="1" x14ac:dyDescent="0.3">
      <c r="P176" s="67"/>
      <c r="Q176" s="67"/>
      <c r="R176" s="67"/>
    </row>
    <row r="177" spans="16:18" ht="14.25" customHeight="1" x14ac:dyDescent="0.3">
      <c r="P177" s="67"/>
      <c r="Q177" s="67"/>
      <c r="R177" s="67"/>
    </row>
    <row r="178" spans="16:18" ht="14.25" customHeight="1" x14ac:dyDescent="0.3">
      <c r="P178" s="67"/>
      <c r="Q178" s="67"/>
      <c r="R178" s="67"/>
    </row>
    <row r="179" spans="16:18" ht="14.25" customHeight="1" x14ac:dyDescent="0.3">
      <c r="P179" s="67"/>
      <c r="Q179" s="67"/>
      <c r="R179" s="67"/>
    </row>
    <row r="180" spans="16:18" ht="14.25" customHeight="1" x14ac:dyDescent="0.3">
      <c r="P180" s="67"/>
      <c r="Q180" s="67"/>
      <c r="R180" s="67"/>
    </row>
    <row r="181" spans="16:18" ht="14.25" customHeight="1" x14ac:dyDescent="0.3">
      <c r="P181" s="67"/>
      <c r="Q181" s="67"/>
      <c r="R181" s="67"/>
    </row>
    <row r="182" spans="16:18" ht="14.25" customHeight="1" x14ac:dyDescent="0.3">
      <c r="P182" s="67"/>
      <c r="Q182" s="67"/>
      <c r="R182" s="67"/>
    </row>
    <row r="183" spans="16:18" ht="14.25" customHeight="1" x14ac:dyDescent="0.3">
      <c r="P183" s="67"/>
      <c r="Q183" s="67"/>
      <c r="R183" s="67"/>
    </row>
    <row r="184" spans="16:18" ht="14.25" customHeight="1" x14ac:dyDescent="0.3">
      <c r="P184" s="67"/>
      <c r="Q184" s="67"/>
      <c r="R184" s="67"/>
    </row>
    <row r="185" spans="16:18" ht="14.25" customHeight="1" x14ac:dyDescent="0.3">
      <c r="P185" s="67"/>
      <c r="Q185" s="67"/>
      <c r="R185" s="67"/>
    </row>
    <row r="186" spans="16:18" ht="14.25" customHeight="1" x14ac:dyDescent="0.3">
      <c r="P186" s="67"/>
      <c r="Q186" s="67"/>
      <c r="R186" s="67"/>
    </row>
    <row r="187" spans="16:18" ht="14.25" customHeight="1" x14ac:dyDescent="0.3">
      <c r="P187" s="67"/>
      <c r="Q187" s="67"/>
      <c r="R187" s="67"/>
    </row>
    <row r="188" spans="16:18" ht="14.25" customHeight="1" x14ac:dyDescent="0.3">
      <c r="P188" s="67"/>
      <c r="Q188" s="67"/>
      <c r="R188" s="67"/>
    </row>
    <row r="189" spans="16:18" ht="14.25" customHeight="1" x14ac:dyDescent="0.3">
      <c r="P189" s="67"/>
      <c r="Q189" s="67"/>
      <c r="R189" s="67"/>
    </row>
    <row r="190" spans="16:18" ht="14.25" customHeight="1" x14ac:dyDescent="0.3">
      <c r="P190" s="67"/>
      <c r="Q190" s="67"/>
      <c r="R190" s="67"/>
    </row>
    <row r="191" spans="16:18" ht="14.25" customHeight="1" x14ac:dyDescent="0.3">
      <c r="P191" s="67"/>
      <c r="Q191" s="67"/>
      <c r="R191" s="67"/>
    </row>
    <row r="192" spans="16:18" ht="14.25" customHeight="1" x14ac:dyDescent="0.3">
      <c r="P192" s="67"/>
      <c r="Q192" s="67"/>
      <c r="R192" s="67"/>
    </row>
    <row r="193" spans="16:18" ht="14.25" customHeight="1" x14ac:dyDescent="0.3">
      <c r="P193" s="67"/>
      <c r="Q193" s="67"/>
      <c r="R193" s="67"/>
    </row>
    <row r="194" spans="16:18" ht="14.25" customHeight="1" x14ac:dyDescent="0.3">
      <c r="P194" s="67"/>
      <c r="Q194" s="67"/>
      <c r="R194" s="67"/>
    </row>
    <row r="195" spans="16:18" ht="14.25" customHeight="1" x14ac:dyDescent="0.3">
      <c r="P195" s="67"/>
      <c r="Q195" s="67"/>
      <c r="R195" s="67"/>
    </row>
    <row r="196" spans="16:18" ht="14.25" customHeight="1" x14ac:dyDescent="0.3">
      <c r="P196" s="67"/>
      <c r="Q196" s="67"/>
      <c r="R196" s="67"/>
    </row>
    <row r="197" spans="16:18" ht="14.25" customHeight="1" x14ac:dyDescent="0.3">
      <c r="P197" s="67"/>
      <c r="Q197" s="67"/>
      <c r="R197" s="67"/>
    </row>
    <row r="198" spans="16:18" ht="14.25" customHeight="1" x14ac:dyDescent="0.3">
      <c r="P198" s="67"/>
      <c r="Q198" s="67"/>
      <c r="R198" s="67"/>
    </row>
    <row r="199" spans="16:18" ht="14.25" customHeight="1" x14ac:dyDescent="0.3">
      <c r="P199" s="67"/>
      <c r="Q199" s="67"/>
      <c r="R199" s="67"/>
    </row>
    <row r="200" spans="16:18" ht="14.25" customHeight="1" x14ac:dyDescent="0.3">
      <c r="P200" s="67"/>
      <c r="Q200" s="67"/>
      <c r="R200" s="67"/>
    </row>
    <row r="201" spans="16:18" ht="14.25" customHeight="1" x14ac:dyDescent="0.3">
      <c r="P201" s="67"/>
      <c r="Q201" s="67"/>
      <c r="R201" s="67"/>
    </row>
    <row r="202" spans="16:18" ht="14.25" customHeight="1" x14ac:dyDescent="0.3">
      <c r="P202" s="67"/>
      <c r="Q202" s="67"/>
      <c r="R202" s="67"/>
    </row>
    <row r="203" spans="16:18" ht="14.25" customHeight="1" x14ac:dyDescent="0.3">
      <c r="P203" s="67"/>
      <c r="Q203" s="67"/>
      <c r="R203" s="67"/>
    </row>
    <row r="204" spans="16:18" ht="14.25" customHeight="1" x14ac:dyDescent="0.3">
      <c r="P204" s="67"/>
      <c r="Q204" s="67"/>
      <c r="R204" s="67"/>
    </row>
    <row r="205" spans="16:18" ht="14.25" customHeight="1" x14ac:dyDescent="0.3">
      <c r="P205" s="67"/>
      <c r="Q205" s="67"/>
      <c r="R205" s="67"/>
    </row>
    <row r="206" spans="16:18" ht="14.25" customHeight="1" x14ac:dyDescent="0.3">
      <c r="P206" s="67"/>
      <c r="Q206" s="67"/>
      <c r="R206" s="67"/>
    </row>
    <row r="207" spans="16:18" ht="14.25" customHeight="1" x14ac:dyDescent="0.3">
      <c r="P207" s="67"/>
      <c r="Q207" s="67"/>
      <c r="R207" s="67"/>
    </row>
    <row r="208" spans="16:18" ht="14.25" customHeight="1" x14ac:dyDescent="0.3">
      <c r="P208" s="67"/>
      <c r="Q208" s="67"/>
      <c r="R208" s="67"/>
    </row>
    <row r="209" spans="16:18" ht="14.25" customHeight="1" x14ac:dyDescent="0.3">
      <c r="P209" s="67"/>
      <c r="Q209" s="67"/>
      <c r="R209" s="67"/>
    </row>
    <row r="210" spans="16:18" ht="14.25" customHeight="1" x14ac:dyDescent="0.3">
      <c r="P210" s="67"/>
      <c r="Q210" s="67"/>
      <c r="R210" s="67"/>
    </row>
    <row r="211" spans="16:18" ht="14.25" customHeight="1" x14ac:dyDescent="0.3">
      <c r="P211" s="67"/>
      <c r="Q211" s="67"/>
      <c r="R211" s="67"/>
    </row>
    <row r="212" spans="16:18" ht="14.25" customHeight="1" x14ac:dyDescent="0.3">
      <c r="P212" s="67"/>
      <c r="Q212" s="67"/>
      <c r="R212" s="67"/>
    </row>
    <row r="213" spans="16:18" ht="14.25" customHeight="1" x14ac:dyDescent="0.3">
      <c r="P213" s="67"/>
      <c r="Q213" s="67"/>
      <c r="R213" s="67"/>
    </row>
    <row r="214" spans="16:18" ht="14.25" customHeight="1" x14ac:dyDescent="0.3">
      <c r="P214" s="67"/>
      <c r="Q214" s="67"/>
      <c r="R214" s="67"/>
    </row>
    <row r="215" spans="16:18" ht="14.25" customHeight="1" x14ac:dyDescent="0.3">
      <c r="P215" s="67"/>
      <c r="Q215" s="67"/>
      <c r="R215" s="67"/>
    </row>
    <row r="216" spans="16:18" ht="14.25" customHeight="1" x14ac:dyDescent="0.3">
      <c r="P216" s="67"/>
      <c r="Q216" s="67"/>
      <c r="R216" s="67"/>
    </row>
    <row r="217" spans="16:18" ht="14.25" customHeight="1" x14ac:dyDescent="0.3">
      <c r="P217" s="67"/>
      <c r="Q217" s="67"/>
      <c r="R217" s="67"/>
    </row>
    <row r="218" spans="16:18" ht="14.25" customHeight="1" x14ac:dyDescent="0.3">
      <c r="P218" s="67"/>
      <c r="Q218" s="67"/>
      <c r="R218" s="67"/>
    </row>
    <row r="219" spans="16:18" ht="14.25" customHeight="1" x14ac:dyDescent="0.3">
      <c r="P219" s="67"/>
      <c r="Q219" s="67"/>
      <c r="R219" s="67"/>
    </row>
    <row r="220" spans="16:18" ht="14.25" customHeight="1" x14ac:dyDescent="0.3">
      <c r="P220" s="67"/>
      <c r="Q220" s="67"/>
      <c r="R220" s="67"/>
    </row>
    <row r="221" spans="16:18" ht="14.25" customHeight="1" x14ac:dyDescent="0.3">
      <c r="P221" s="67"/>
      <c r="Q221" s="67"/>
      <c r="R221" s="67"/>
    </row>
    <row r="222" spans="16:18" ht="14.25" customHeight="1" x14ac:dyDescent="0.3">
      <c r="P222" s="67"/>
      <c r="Q222" s="67"/>
      <c r="R222" s="67"/>
    </row>
    <row r="223" spans="16:18" ht="14.25" customHeight="1" x14ac:dyDescent="0.3">
      <c r="P223" s="67"/>
      <c r="Q223" s="67"/>
      <c r="R223" s="67"/>
    </row>
    <row r="224" spans="16:18" ht="14.25" customHeight="1" x14ac:dyDescent="0.3">
      <c r="P224" s="67"/>
      <c r="Q224" s="67"/>
      <c r="R224" s="67"/>
    </row>
    <row r="225" spans="16:18" ht="14.25" customHeight="1" x14ac:dyDescent="0.3">
      <c r="P225" s="67"/>
      <c r="Q225" s="67"/>
      <c r="R225" s="67"/>
    </row>
    <row r="226" spans="16:18" ht="14.25" customHeight="1" x14ac:dyDescent="0.3">
      <c r="P226" s="67"/>
      <c r="Q226" s="67"/>
      <c r="R226" s="67"/>
    </row>
    <row r="227" spans="16:18" ht="14.25" customHeight="1" x14ac:dyDescent="0.3">
      <c r="P227" s="67"/>
      <c r="Q227" s="67"/>
      <c r="R227" s="67"/>
    </row>
    <row r="228" spans="16:18" ht="14.25" customHeight="1" x14ac:dyDescent="0.3">
      <c r="P228" s="67"/>
      <c r="Q228" s="67"/>
      <c r="R228" s="67"/>
    </row>
    <row r="229" spans="16:18" ht="14.25" customHeight="1" x14ac:dyDescent="0.3">
      <c r="P229" s="67"/>
      <c r="Q229" s="67"/>
      <c r="R229" s="67"/>
    </row>
    <row r="230" spans="16:18" ht="14.25" customHeight="1" x14ac:dyDescent="0.3">
      <c r="P230" s="67"/>
      <c r="Q230" s="67"/>
      <c r="R230" s="67"/>
    </row>
    <row r="231" spans="16:18" ht="14.25" customHeight="1" x14ac:dyDescent="0.3">
      <c r="P231" s="67"/>
      <c r="Q231" s="67"/>
      <c r="R231" s="67"/>
    </row>
    <row r="232" spans="16:18" ht="14.25" customHeight="1" x14ac:dyDescent="0.3">
      <c r="P232" s="67"/>
      <c r="Q232" s="67"/>
      <c r="R232" s="67"/>
    </row>
    <row r="233" spans="16:18" ht="14.25" customHeight="1" x14ac:dyDescent="0.3">
      <c r="P233" s="67"/>
      <c r="Q233" s="67"/>
      <c r="R233" s="67"/>
    </row>
    <row r="234" spans="16:18" ht="14.25" customHeight="1" x14ac:dyDescent="0.3">
      <c r="P234" s="67"/>
      <c r="Q234" s="67"/>
      <c r="R234" s="67"/>
    </row>
    <row r="235" spans="16:18" ht="14.25" customHeight="1" x14ac:dyDescent="0.3">
      <c r="P235" s="67"/>
      <c r="Q235" s="67"/>
      <c r="R235" s="67"/>
    </row>
    <row r="236" spans="16:18" ht="14.25" customHeight="1" x14ac:dyDescent="0.3">
      <c r="P236" s="67"/>
      <c r="Q236" s="67"/>
      <c r="R236" s="67"/>
    </row>
    <row r="237" spans="16:18" ht="14.25" customHeight="1" x14ac:dyDescent="0.3">
      <c r="P237" s="67"/>
      <c r="Q237" s="67"/>
      <c r="R237" s="67"/>
    </row>
    <row r="238" spans="16:18" ht="14.25" customHeight="1" x14ac:dyDescent="0.3">
      <c r="P238" s="67"/>
      <c r="Q238" s="67"/>
      <c r="R238" s="67"/>
    </row>
    <row r="239" spans="16:18" ht="14.25" customHeight="1" x14ac:dyDescent="0.3">
      <c r="P239" s="67"/>
      <c r="Q239" s="67"/>
      <c r="R239" s="67"/>
    </row>
    <row r="240" spans="16:18" ht="14.25" customHeight="1" x14ac:dyDescent="0.3">
      <c r="P240" s="67"/>
      <c r="Q240" s="67"/>
      <c r="R240" s="67"/>
    </row>
    <row r="241" spans="16:18" ht="14.25" customHeight="1" x14ac:dyDescent="0.3">
      <c r="P241" s="67"/>
      <c r="Q241" s="67"/>
      <c r="R241" s="67"/>
    </row>
    <row r="242" spans="16:18" ht="14.25" customHeight="1" x14ac:dyDescent="0.3">
      <c r="P242" s="67"/>
      <c r="Q242" s="67"/>
      <c r="R242" s="67"/>
    </row>
    <row r="243" spans="16:18" ht="14.25" customHeight="1" x14ac:dyDescent="0.3">
      <c r="P243" s="67"/>
      <c r="Q243" s="67"/>
      <c r="R243" s="67"/>
    </row>
    <row r="244" spans="16:18" ht="14.25" customHeight="1" x14ac:dyDescent="0.3">
      <c r="P244" s="67"/>
      <c r="Q244" s="67"/>
      <c r="R244" s="67"/>
    </row>
    <row r="245" spans="16:18" ht="14.25" customHeight="1" x14ac:dyDescent="0.3">
      <c r="P245" s="67"/>
      <c r="Q245" s="67"/>
      <c r="R245" s="67"/>
    </row>
    <row r="246" spans="16:18" ht="14.25" customHeight="1" x14ac:dyDescent="0.3">
      <c r="P246" s="67"/>
      <c r="Q246" s="67"/>
      <c r="R246" s="67"/>
    </row>
    <row r="247" spans="16:18" ht="14.25" customHeight="1" x14ac:dyDescent="0.3">
      <c r="P247" s="67"/>
      <c r="Q247" s="67"/>
      <c r="R247" s="67"/>
    </row>
    <row r="248" spans="16:18" ht="14.25" customHeight="1" x14ac:dyDescent="0.3">
      <c r="P248" s="67"/>
      <c r="Q248" s="67"/>
      <c r="R248" s="67"/>
    </row>
    <row r="249" spans="16:18" ht="14.25" customHeight="1" x14ac:dyDescent="0.3">
      <c r="P249" s="67"/>
      <c r="Q249" s="67"/>
      <c r="R249" s="67"/>
    </row>
    <row r="250" spans="16:18" ht="14.25" customHeight="1" x14ac:dyDescent="0.3">
      <c r="P250" s="67"/>
      <c r="Q250" s="67"/>
      <c r="R250" s="67"/>
    </row>
    <row r="251" spans="16:18" ht="14.25" customHeight="1" x14ac:dyDescent="0.3">
      <c r="P251" s="67"/>
      <c r="Q251" s="67"/>
      <c r="R251" s="67"/>
    </row>
    <row r="252" spans="16:18" ht="14.25" customHeight="1" x14ac:dyDescent="0.3">
      <c r="P252" s="67"/>
      <c r="Q252" s="67"/>
      <c r="R252" s="67"/>
    </row>
    <row r="253" spans="16:18" ht="14.25" customHeight="1" x14ac:dyDescent="0.3">
      <c r="P253" s="67"/>
      <c r="Q253" s="67"/>
      <c r="R253" s="67"/>
    </row>
    <row r="254" spans="16:18" ht="14.25" customHeight="1" x14ac:dyDescent="0.3">
      <c r="P254" s="67"/>
      <c r="Q254" s="67"/>
      <c r="R254" s="67"/>
    </row>
    <row r="255" spans="16:18" ht="14.25" customHeight="1" x14ac:dyDescent="0.3">
      <c r="P255" s="67"/>
      <c r="Q255" s="67"/>
      <c r="R255" s="67"/>
    </row>
    <row r="256" spans="16:18" ht="14.25" customHeight="1" x14ac:dyDescent="0.3">
      <c r="P256" s="67"/>
      <c r="Q256" s="67"/>
      <c r="R256" s="67"/>
    </row>
    <row r="257" spans="16:18" ht="14.25" customHeight="1" x14ac:dyDescent="0.3">
      <c r="P257" s="67"/>
      <c r="Q257" s="67"/>
      <c r="R257" s="67"/>
    </row>
    <row r="258" spans="16:18" ht="14.25" customHeight="1" x14ac:dyDescent="0.3">
      <c r="P258" s="67"/>
      <c r="Q258" s="67"/>
      <c r="R258" s="67"/>
    </row>
    <row r="259" spans="16:18" ht="14.25" customHeight="1" x14ac:dyDescent="0.3">
      <c r="P259" s="67"/>
      <c r="Q259" s="67"/>
      <c r="R259" s="67"/>
    </row>
    <row r="260" spans="16:18" ht="14.25" customHeight="1" x14ac:dyDescent="0.3">
      <c r="P260" s="67"/>
      <c r="Q260" s="67"/>
      <c r="R260" s="67"/>
    </row>
    <row r="261" spans="16:18" ht="14.25" customHeight="1" x14ac:dyDescent="0.3">
      <c r="P261" s="67"/>
      <c r="Q261" s="67"/>
      <c r="R261" s="67"/>
    </row>
    <row r="262" spans="16:18" ht="14.25" customHeight="1" x14ac:dyDescent="0.3">
      <c r="P262" s="67"/>
      <c r="Q262" s="67"/>
      <c r="R262" s="67"/>
    </row>
    <row r="263" spans="16:18" ht="14.25" customHeight="1" x14ac:dyDescent="0.3">
      <c r="P263" s="67"/>
      <c r="Q263" s="67"/>
      <c r="R263" s="67"/>
    </row>
    <row r="264" spans="16:18" ht="14.25" customHeight="1" x14ac:dyDescent="0.3">
      <c r="P264" s="67"/>
      <c r="Q264" s="67"/>
      <c r="R264" s="67"/>
    </row>
    <row r="265" spans="16:18" ht="14.25" customHeight="1" x14ac:dyDescent="0.3">
      <c r="P265" s="67"/>
      <c r="Q265" s="67"/>
      <c r="R265" s="67"/>
    </row>
    <row r="266" spans="16:18" ht="14.25" customHeight="1" x14ac:dyDescent="0.3">
      <c r="P266" s="67"/>
      <c r="Q266" s="67"/>
      <c r="R266" s="67"/>
    </row>
    <row r="267" spans="16:18" ht="14.25" customHeight="1" x14ac:dyDescent="0.3">
      <c r="P267" s="67"/>
      <c r="Q267" s="67"/>
      <c r="R267" s="67"/>
    </row>
    <row r="268" spans="16:18" ht="14.25" customHeight="1" x14ac:dyDescent="0.3">
      <c r="P268" s="67"/>
      <c r="Q268" s="67"/>
      <c r="R268" s="67"/>
    </row>
    <row r="269" spans="16:18" ht="14.25" customHeight="1" x14ac:dyDescent="0.3">
      <c r="P269" s="67"/>
      <c r="Q269" s="67"/>
      <c r="R269" s="67"/>
    </row>
    <row r="270" spans="16:18" ht="14.25" customHeight="1" x14ac:dyDescent="0.3">
      <c r="P270" s="67"/>
      <c r="Q270" s="67"/>
      <c r="R270" s="67"/>
    </row>
    <row r="271" spans="16:18" ht="14.25" customHeight="1" x14ac:dyDescent="0.3">
      <c r="P271" s="67"/>
      <c r="Q271" s="67"/>
      <c r="R271" s="67"/>
    </row>
    <row r="272" spans="16:18" ht="14.25" customHeight="1" x14ac:dyDescent="0.3">
      <c r="P272" s="67"/>
      <c r="Q272" s="67"/>
      <c r="R272" s="67"/>
    </row>
    <row r="273" spans="16:18" ht="14.25" customHeight="1" x14ac:dyDescent="0.3">
      <c r="P273" s="67"/>
      <c r="Q273" s="67"/>
      <c r="R273" s="67"/>
    </row>
    <row r="274" spans="16:18" ht="14.25" customHeight="1" x14ac:dyDescent="0.3">
      <c r="P274" s="67"/>
      <c r="Q274" s="67"/>
      <c r="R274" s="67"/>
    </row>
    <row r="275" spans="16:18" ht="14.25" customHeight="1" x14ac:dyDescent="0.3">
      <c r="P275" s="67"/>
      <c r="Q275" s="67"/>
      <c r="R275" s="67"/>
    </row>
    <row r="276" spans="16:18" ht="14.25" customHeight="1" x14ac:dyDescent="0.3">
      <c r="P276" s="67"/>
      <c r="Q276" s="67"/>
      <c r="R276" s="67"/>
    </row>
    <row r="277" spans="16:18" ht="14.25" customHeight="1" x14ac:dyDescent="0.3">
      <c r="P277" s="67"/>
      <c r="Q277" s="67"/>
      <c r="R277" s="67"/>
    </row>
    <row r="278" spans="16:18" ht="14.25" customHeight="1" x14ac:dyDescent="0.3">
      <c r="P278" s="67"/>
      <c r="Q278" s="67"/>
      <c r="R278" s="67"/>
    </row>
    <row r="279" spans="16:18" ht="14.25" customHeight="1" x14ac:dyDescent="0.3">
      <c r="P279" s="67"/>
      <c r="Q279" s="67"/>
      <c r="R279" s="67"/>
    </row>
    <row r="280" spans="16:18" ht="14.25" customHeight="1" x14ac:dyDescent="0.3">
      <c r="P280" s="67"/>
      <c r="Q280" s="67"/>
      <c r="R280" s="67"/>
    </row>
    <row r="281" spans="16:18" ht="14.25" customHeight="1" x14ac:dyDescent="0.3">
      <c r="P281" s="67"/>
      <c r="Q281" s="67"/>
      <c r="R281" s="67"/>
    </row>
    <row r="282" spans="16:18" ht="14.25" customHeight="1" x14ac:dyDescent="0.3">
      <c r="P282" s="67"/>
      <c r="Q282" s="67"/>
      <c r="R282" s="67"/>
    </row>
    <row r="283" spans="16:18" ht="14.25" customHeight="1" x14ac:dyDescent="0.3">
      <c r="P283" s="67"/>
      <c r="Q283" s="67"/>
      <c r="R283" s="67"/>
    </row>
    <row r="284" spans="16:18" ht="14.25" customHeight="1" x14ac:dyDescent="0.3">
      <c r="P284" s="67"/>
      <c r="Q284" s="67"/>
      <c r="R284" s="67"/>
    </row>
    <row r="285" spans="16:18" ht="14.25" customHeight="1" x14ac:dyDescent="0.3">
      <c r="P285" s="67"/>
      <c r="Q285" s="67"/>
      <c r="R285" s="67"/>
    </row>
    <row r="286" spans="16:18" ht="14.25" customHeight="1" x14ac:dyDescent="0.3">
      <c r="P286" s="67"/>
      <c r="Q286" s="67"/>
      <c r="R286" s="67"/>
    </row>
    <row r="287" spans="16:18" ht="14.25" customHeight="1" x14ac:dyDescent="0.3">
      <c r="P287" s="67"/>
      <c r="Q287" s="67"/>
      <c r="R287" s="67"/>
    </row>
    <row r="288" spans="16:18" ht="14.25" customHeight="1" x14ac:dyDescent="0.3">
      <c r="P288" s="67"/>
      <c r="Q288" s="67"/>
      <c r="R288" s="67"/>
    </row>
    <row r="289" spans="16:18" ht="14.25" customHeight="1" x14ac:dyDescent="0.3">
      <c r="P289" s="67"/>
      <c r="Q289" s="67"/>
      <c r="R289" s="67"/>
    </row>
    <row r="290" spans="16:18" ht="14.25" customHeight="1" x14ac:dyDescent="0.3">
      <c r="P290" s="67"/>
      <c r="Q290" s="67"/>
      <c r="R290" s="67"/>
    </row>
    <row r="291" spans="16:18" ht="14.25" customHeight="1" x14ac:dyDescent="0.3">
      <c r="P291" s="67"/>
      <c r="Q291" s="67"/>
      <c r="R291" s="67"/>
    </row>
    <row r="292" spans="16:18" ht="14.25" customHeight="1" x14ac:dyDescent="0.3">
      <c r="P292" s="67"/>
      <c r="Q292" s="67"/>
      <c r="R292" s="67"/>
    </row>
    <row r="293" spans="16:18" ht="14.25" customHeight="1" x14ac:dyDescent="0.3">
      <c r="P293" s="67"/>
      <c r="Q293" s="67"/>
      <c r="R293" s="67"/>
    </row>
    <row r="294" spans="16:18" ht="14.25" customHeight="1" x14ac:dyDescent="0.3">
      <c r="P294" s="67"/>
      <c r="Q294" s="67"/>
      <c r="R294" s="67"/>
    </row>
    <row r="295" spans="16:18" ht="14.25" customHeight="1" x14ac:dyDescent="0.3">
      <c r="P295" s="67"/>
      <c r="Q295" s="67"/>
      <c r="R295" s="67"/>
    </row>
    <row r="296" spans="16:18" ht="14.25" customHeight="1" x14ac:dyDescent="0.3">
      <c r="P296" s="67"/>
      <c r="Q296" s="67"/>
      <c r="R296" s="67"/>
    </row>
    <row r="297" spans="16:18" ht="14.25" customHeight="1" x14ac:dyDescent="0.3">
      <c r="P297" s="67"/>
      <c r="Q297" s="67"/>
      <c r="R297" s="67"/>
    </row>
    <row r="298" spans="16:18" ht="14.25" customHeight="1" x14ac:dyDescent="0.3">
      <c r="P298" s="67"/>
      <c r="Q298" s="67"/>
      <c r="R298" s="67"/>
    </row>
    <row r="299" spans="16:18" ht="14.25" customHeight="1" x14ac:dyDescent="0.3">
      <c r="P299" s="67"/>
      <c r="Q299" s="67"/>
      <c r="R299" s="67"/>
    </row>
    <row r="300" spans="16:18" ht="14.25" customHeight="1" x14ac:dyDescent="0.3">
      <c r="P300" s="67"/>
      <c r="Q300" s="67"/>
      <c r="R300" s="67"/>
    </row>
    <row r="301" spans="16:18" ht="14.25" customHeight="1" x14ac:dyDescent="0.3">
      <c r="P301" s="67"/>
      <c r="Q301" s="67"/>
      <c r="R301" s="67"/>
    </row>
    <row r="302" spans="16:18" ht="14.25" customHeight="1" x14ac:dyDescent="0.3">
      <c r="P302" s="67"/>
      <c r="Q302" s="67"/>
      <c r="R302" s="67"/>
    </row>
    <row r="303" spans="16:18" ht="14.25" customHeight="1" x14ac:dyDescent="0.3">
      <c r="P303" s="67"/>
      <c r="Q303" s="67"/>
      <c r="R303" s="67"/>
    </row>
    <row r="304" spans="16:18" ht="14.25" customHeight="1" x14ac:dyDescent="0.3">
      <c r="P304" s="67"/>
      <c r="Q304" s="67"/>
      <c r="R304" s="67"/>
    </row>
    <row r="305" spans="16:18" ht="14.25" customHeight="1" x14ac:dyDescent="0.3">
      <c r="P305" s="67"/>
      <c r="Q305" s="67"/>
      <c r="R305" s="67"/>
    </row>
    <row r="306" spans="16:18" ht="14.25" customHeight="1" x14ac:dyDescent="0.3">
      <c r="P306" s="67"/>
      <c r="Q306" s="67"/>
      <c r="R306" s="67"/>
    </row>
    <row r="307" spans="16:18" ht="14.25" customHeight="1" x14ac:dyDescent="0.3">
      <c r="P307" s="67"/>
      <c r="Q307" s="67"/>
      <c r="R307" s="67"/>
    </row>
    <row r="308" spans="16:18" ht="14.25" customHeight="1" x14ac:dyDescent="0.3">
      <c r="P308" s="67"/>
      <c r="Q308" s="67"/>
      <c r="R308" s="67"/>
    </row>
    <row r="309" spans="16:18" ht="14.25" customHeight="1" x14ac:dyDescent="0.3">
      <c r="P309" s="67"/>
      <c r="Q309" s="67"/>
      <c r="R309" s="67"/>
    </row>
    <row r="310" spans="16:18" ht="14.25" customHeight="1" x14ac:dyDescent="0.3">
      <c r="P310" s="67"/>
      <c r="Q310" s="67"/>
      <c r="R310" s="67"/>
    </row>
    <row r="311" spans="16:18" ht="14.25" customHeight="1" x14ac:dyDescent="0.3">
      <c r="P311" s="67"/>
      <c r="Q311" s="67"/>
      <c r="R311" s="67"/>
    </row>
    <row r="312" spans="16:18" ht="14.25" customHeight="1" x14ac:dyDescent="0.3">
      <c r="P312" s="67"/>
      <c r="Q312" s="67"/>
      <c r="R312" s="67"/>
    </row>
    <row r="313" spans="16:18" ht="14.25" customHeight="1" x14ac:dyDescent="0.3">
      <c r="P313" s="67"/>
      <c r="Q313" s="67"/>
      <c r="R313" s="67"/>
    </row>
    <row r="314" spans="16:18" ht="14.25" customHeight="1" x14ac:dyDescent="0.3">
      <c r="P314" s="67"/>
      <c r="Q314" s="67"/>
      <c r="R314" s="67"/>
    </row>
    <row r="315" spans="16:18" ht="14.25" customHeight="1" x14ac:dyDescent="0.3">
      <c r="P315" s="67"/>
      <c r="Q315" s="67"/>
      <c r="R315" s="67"/>
    </row>
    <row r="316" spans="16:18" ht="14.25" customHeight="1" x14ac:dyDescent="0.3">
      <c r="P316" s="67"/>
      <c r="Q316" s="67"/>
      <c r="R316" s="67"/>
    </row>
    <row r="317" spans="16:18" ht="14.25" customHeight="1" x14ac:dyDescent="0.3">
      <c r="P317" s="67"/>
      <c r="Q317" s="67"/>
      <c r="R317" s="67"/>
    </row>
    <row r="318" spans="16:18" ht="14.25" customHeight="1" x14ac:dyDescent="0.3">
      <c r="P318" s="67"/>
      <c r="Q318" s="67"/>
      <c r="R318" s="67"/>
    </row>
    <row r="319" spans="16:18" ht="14.25" customHeight="1" x14ac:dyDescent="0.3">
      <c r="P319" s="67"/>
      <c r="Q319" s="67"/>
      <c r="R319" s="67"/>
    </row>
    <row r="320" spans="16:18" ht="14.25" customHeight="1" x14ac:dyDescent="0.3">
      <c r="P320" s="67"/>
      <c r="Q320" s="67"/>
      <c r="R320" s="67"/>
    </row>
    <row r="321" spans="16:18" ht="14.25" customHeight="1" x14ac:dyDescent="0.3">
      <c r="P321" s="67"/>
      <c r="Q321" s="67"/>
      <c r="R321" s="67"/>
    </row>
    <row r="322" spans="16:18" ht="14.25" customHeight="1" x14ac:dyDescent="0.3">
      <c r="P322" s="67"/>
      <c r="Q322" s="67"/>
      <c r="R322" s="67"/>
    </row>
    <row r="323" spans="16:18" ht="14.25" customHeight="1" x14ac:dyDescent="0.3">
      <c r="P323" s="67"/>
      <c r="Q323" s="67"/>
      <c r="R323" s="67"/>
    </row>
    <row r="324" spans="16:18" ht="14.25" customHeight="1" x14ac:dyDescent="0.3">
      <c r="P324" s="67"/>
      <c r="Q324" s="67"/>
      <c r="R324" s="67"/>
    </row>
    <row r="325" spans="16:18" ht="14.25" customHeight="1" x14ac:dyDescent="0.3">
      <c r="P325" s="67"/>
      <c r="Q325" s="67"/>
      <c r="R325" s="67"/>
    </row>
    <row r="326" spans="16:18" ht="14.25" customHeight="1" x14ac:dyDescent="0.3">
      <c r="P326" s="67"/>
      <c r="Q326" s="67"/>
      <c r="R326" s="67"/>
    </row>
    <row r="327" spans="16:18" ht="14.25" customHeight="1" x14ac:dyDescent="0.3">
      <c r="P327" s="67"/>
      <c r="Q327" s="67"/>
      <c r="R327" s="67"/>
    </row>
    <row r="328" spans="16:18" ht="14.25" customHeight="1" x14ac:dyDescent="0.3">
      <c r="P328" s="67"/>
      <c r="Q328" s="67"/>
      <c r="R328" s="67"/>
    </row>
    <row r="329" spans="16:18" ht="14.25" customHeight="1" x14ac:dyDescent="0.3">
      <c r="P329" s="67"/>
      <c r="Q329" s="67"/>
      <c r="R329" s="67"/>
    </row>
    <row r="330" spans="16:18" ht="14.25" customHeight="1" x14ac:dyDescent="0.3">
      <c r="P330" s="67"/>
      <c r="Q330" s="67"/>
      <c r="R330" s="67"/>
    </row>
    <row r="331" spans="16:18" ht="14.25" customHeight="1" x14ac:dyDescent="0.3">
      <c r="P331" s="67"/>
      <c r="Q331" s="67"/>
      <c r="R331" s="67"/>
    </row>
    <row r="332" spans="16:18" ht="14.25" customHeight="1" x14ac:dyDescent="0.3">
      <c r="P332" s="67"/>
      <c r="Q332" s="67"/>
      <c r="R332" s="67"/>
    </row>
    <row r="333" spans="16:18" ht="14.25" customHeight="1" x14ac:dyDescent="0.3">
      <c r="P333" s="67"/>
      <c r="Q333" s="67"/>
      <c r="R333" s="67"/>
    </row>
    <row r="334" spans="16:18" ht="14.25" customHeight="1" x14ac:dyDescent="0.3">
      <c r="P334" s="67"/>
      <c r="Q334" s="67"/>
      <c r="R334" s="67"/>
    </row>
    <row r="335" spans="16:18" ht="14.25" customHeight="1" x14ac:dyDescent="0.3">
      <c r="P335" s="67"/>
      <c r="Q335" s="67"/>
      <c r="R335" s="67"/>
    </row>
    <row r="336" spans="16:18" ht="14.25" customHeight="1" x14ac:dyDescent="0.3">
      <c r="P336" s="67"/>
      <c r="Q336" s="67"/>
      <c r="R336" s="67"/>
    </row>
    <row r="337" spans="16:18" ht="14.25" customHeight="1" x14ac:dyDescent="0.3">
      <c r="P337" s="67"/>
      <c r="Q337" s="67"/>
      <c r="R337" s="67"/>
    </row>
    <row r="338" spans="16:18" ht="14.25" customHeight="1" x14ac:dyDescent="0.3">
      <c r="P338" s="67"/>
      <c r="Q338" s="67"/>
      <c r="R338" s="67"/>
    </row>
    <row r="339" spans="16:18" ht="14.25" customHeight="1" x14ac:dyDescent="0.3">
      <c r="P339" s="67"/>
      <c r="Q339" s="67"/>
      <c r="R339" s="67"/>
    </row>
    <row r="340" spans="16:18" ht="14.25" customHeight="1" x14ac:dyDescent="0.3">
      <c r="P340" s="67"/>
      <c r="Q340" s="67"/>
      <c r="R340" s="67"/>
    </row>
    <row r="341" spans="16:18" ht="14.25" customHeight="1" x14ac:dyDescent="0.3">
      <c r="P341" s="67"/>
      <c r="Q341" s="67"/>
      <c r="R341" s="67"/>
    </row>
    <row r="342" spans="16:18" ht="14.25" customHeight="1" x14ac:dyDescent="0.3">
      <c r="P342" s="67"/>
      <c r="Q342" s="67"/>
      <c r="R342" s="67"/>
    </row>
    <row r="343" spans="16:18" ht="14.25" customHeight="1" x14ac:dyDescent="0.3">
      <c r="P343" s="67"/>
      <c r="Q343" s="67"/>
      <c r="R343" s="67"/>
    </row>
    <row r="344" spans="16:18" ht="14.25" customHeight="1" x14ac:dyDescent="0.3">
      <c r="P344" s="67"/>
      <c r="Q344" s="67"/>
      <c r="R344" s="67"/>
    </row>
    <row r="345" spans="16:18" ht="14.25" customHeight="1" x14ac:dyDescent="0.3">
      <c r="P345" s="67"/>
      <c r="Q345" s="67"/>
      <c r="R345" s="67"/>
    </row>
    <row r="346" spans="16:18" ht="14.25" customHeight="1" x14ac:dyDescent="0.3">
      <c r="P346" s="67"/>
      <c r="Q346" s="67"/>
      <c r="R346" s="67"/>
    </row>
    <row r="347" spans="16:18" ht="14.25" customHeight="1" x14ac:dyDescent="0.3">
      <c r="P347" s="67"/>
      <c r="Q347" s="67"/>
      <c r="R347" s="67"/>
    </row>
    <row r="348" spans="16:18" ht="14.25" customHeight="1" x14ac:dyDescent="0.3">
      <c r="P348" s="67"/>
      <c r="Q348" s="67"/>
      <c r="R348" s="67"/>
    </row>
    <row r="349" spans="16:18" ht="14.25" customHeight="1" x14ac:dyDescent="0.3">
      <c r="P349" s="67"/>
      <c r="Q349" s="67"/>
      <c r="R349" s="67"/>
    </row>
    <row r="350" spans="16:18" ht="14.25" customHeight="1" x14ac:dyDescent="0.3">
      <c r="P350" s="67"/>
      <c r="Q350" s="67"/>
      <c r="R350" s="67"/>
    </row>
    <row r="351" spans="16:18" ht="14.25" customHeight="1" x14ac:dyDescent="0.3">
      <c r="P351" s="67"/>
      <c r="Q351" s="67"/>
      <c r="R351" s="67"/>
    </row>
    <row r="352" spans="16:18" ht="14.25" customHeight="1" x14ac:dyDescent="0.3">
      <c r="P352" s="67"/>
      <c r="Q352" s="67"/>
      <c r="R352" s="67"/>
    </row>
    <row r="353" spans="16:18" ht="14.25" customHeight="1" x14ac:dyDescent="0.3">
      <c r="P353" s="67"/>
      <c r="Q353" s="67"/>
      <c r="R353" s="67"/>
    </row>
    <row r="354" spans="16:18" ht="14.25" customHeight="1" x14ac:dyDescent="0.3">
      <c r="P354" s="67"/>
      <c r="Q354" s="67"/>
      <c r="R354" s="67"/>
    </row>
    <row r="355" spans="16:18" ht="14.25" customHeight="1" x14ac:dyDescent="0.3">
      <c r="P355" s="67"/>
      <c r="Q355" s="67"/>
      <c r="R355" s="67"/>
    </row>
    <row r="356" spans="16:18" ht="14.25" customHeight="1" x14ac:dyDescent="0.3">
      <c r="P356" s="67"/>
      <c r="Q356" s="67"/>
      <c r="R356" s="67"/>
    </row>
    <row r="357" spans="16:18" ht="14.25" customHeight="1" x14ac:dyDescent="0.3">
      <c r="P357" s="67"/>
      <c r="Q357" s="67"/>
      <c r="R357" s="67"/>
    </row>
    <row r="358" spans="16:18" ht="14.25" customHeight="1" x14ac:dyDescent="0.3">
      <c r="P358" s="67"/>
      <c r="Q358" s="67"/>
      <c r="R358" s="67"/>
    </row>
    <row r="359" spans="16:18" ht="14.25" customHeight="1" x14ac:dyDescent="0.3">
      <c r="P359" s="67"/>
      <c r="Q359" s="67"/>
      <c r="R359" s="67"/>
    </row>
    <row r="360" spans="16:18" ht="14.25" customHeight="1" x14ac:dyDescent="0.3">
      <c r="P360" s="67"/>
      <c r="Q360" s="67"/>
      <c r="R360" s="67"/>
    </row>
    <row r="361" spans="16:18" ht="14.25" customHeight="1" x14ac:dyDescent="0.3">
      <c r="P361" s="67"/>
      <c r="Q361" s="67"/>
      <c r="R361" s="67"/>
    </row>
    <row r="362" spans="16:18" ht="14.25" customHeight="1" x14ac:dyDescent="0.3">
      <c r="P362" s="67"/>
      <c r="Q362" s="67"/>
      <c r="R362" s="67"/>
    </row>
    <row r="363" spans="16:18" ht="14.25" customHeight="1" x14ac:dyDescent="0.3">
      <c r="P363" s="67"/>
      <c r="Q363" s="67"/>
      <c r="R363" s="67"/>
    </row>
    <row r="364" spans="16:18" ht="14.25" customHeight="1" x14ac:dyDescent="0.3">
      <c r="P364" s="67"/>
      <c r="Q364" s="67"/>
      <c r="R364" s="67"/>
    </row>
    <row r="365" spans="16:18" ht="14.25" customHeight="1" x14ac:dyDescent="0.3">
      <c r="P365" s="67"/>
      <c r="Q365" s="67"/>
      <c r="R365" s="67"/>
    </row>
    <row r="366" spans="16:18" ht="14.25" customHeight="1" x14ac:dyDescent="0.3">
      <c r="P366" s="67"/>
      <c r="Q366" s="67"/>
      <c r="R366" s="67"/>
    </row>
    <row r="367" spans="16:18" ht="14.25" customHeight="1" x14ac:dyDescent="0.3">
      <c r="P367" s="67"/>
      <c r="Q367" s="67"/>
      <c r="R367" s="67"/>
    </row>
    <row r="368" spans="16:18" ht="14.25" customHeight="1" x14ac:dyDescent="0.3">
      <c r="P368" s="67"/>
      <c r="Q368" s="67"/>
      <c r="R368" s="67"/>
    </row>
    <row r="369" spans="16:18" ht="14.25" customHeight="1" x14ac:dyDescent="0.3">
      <c r="P369" s="67"/>
      <c r="Q369" s="67"/>
      <c r="R369" s="67"/>
    </row>
    <row r="370" spans="16:18" ht="14.25" customHeight="1" x14ac:dyDescent="0.3">
      <c r="P370" s="67"/>
      <c r="Q370" s="67"/>
      <c r="R370" s="67"/>
    </row>
    <row r="371" spans="16:18" ht="14.25" customHeight="1" x14ac:dyDescent="0.3">
      <c r="P371" s="67"/>
      <c r="Q371" s="67"/>
      <c r="R371" s="67"/>
    </row>
    <row r="372" spans="16:18" ht="14.25" customHeight="1" x14ac:dyDescent="0.3">
      <c r="P372" s="67"/>
      <c r="Q372" s="67"/>
      <c r="R372" s="67"/>
    </row>
    <row r="373" spans="16:18" ht="14.25" customHeight="1" x14ac:dyDescent="0.3">
      <c r="P373" s="67"/>
      <c r="Q373" s="67"/>
      <c r="R373" s="67"/>
    </row>
    <row r="374" spans="16:18" ht="14.25" customHeight="1" x14ac:dyDescent="0.3">
      <c r="P374" s="67"/>
      <c r="Q374" s="67"/>
      <c r="R374" s="67"/>
    </row>
    <row r="375" spans="16:18" ht="14.25" customHeight="1" x14ac:dyDescent="0.3">
      <c r="P375" s="67"/>
      <c r="Q375" s="67"/>
      <c r="R375" s="67"/>
    </row>
    <row r="376" spans="16:18" ht="14.25" customHeight="1" x14ac:dyDescent="0.3">
      <c r="P376" s="67"/>
      <c r="Q376" s="67"/>
      <c r="R376" s="67"/>
    </row>
    <row r="377" spans="16:18" ht="14.25" customHeight="1" x14ac:dyDescent="0.3">
      <c r="P377" s="67"/>
      <c r="Q377" s="67"/>
      <c r="R377" s="67"/>
    </row>
    <row r="378" spans="16:18" ht="14.25" customHeight="1" x14ac:dyDescent="0.3">
      <c r="P378" s="67"/>
      <c r="Q378" s="67"/>
      <c r="R378" s="67"/>
    </row>
    <row r="379" spans="16:18" ht="14.25" customHeight="1" x14ac:dyDescent="0.3">
      <c r="P379" s="67"/>
      <c r="Q379" s="67"/>
      <c r="R379" s="67"/>
    </row>
    <row r="380" spans="16:18" ht="14.25" customHeight="1" x14ac:dyDescent="0.3">
      <c r="P380" s="67"/>
      <c r="Q380" s="67"/>
      <c r="R380" s="67"/>
    </row>
    <row r="381" spans="16:18" ht="14.25" customHeight="1" x14ac:dyDescent="0.3">
      <c r="P381" s="67"/>
      <c r="Q381" s="67"/>
      <c r="R381" s="67"/>
    </row>
    <row r="382" spans="16:18" ht="14.25" customHeight="1" x14ac:dyDescent="0.3">
      <c r="P382" s="67"/>
      <c r="Q382" s="67"/>
      <c r="R382" s="67"/>
    </row>
    <row r="383" spans="16:18" ht="14.25" customHeight="1" x14ac:dyDescent="0.3">
      <c r="P383" s="67"/>
      <c r="Q383" s="67"/>
      <c r="R383" s="67"/>
    </row>
    <row r="384" spans="16:18" ht="14.25" customHeight="1" x14ac:dyDescent="0.3">
      <c r="P384" s="67"/>
      <c r="Q384" s="67"/>
      <c r="R384" s="67"/>
    </row>
    <row r="385" spans="16:18" ht="14.25" customHeight="1" x14ac:dyDescent="0.3">
      <c r="P385" s="67"/>
      <c r="Q385" s="67"/>
      <c r="R385" s="67"/>
    </row>
    <row r="386" spans="16:18" ht="14.25" customHeight="1" x14ac:dyDescent="0.3">
      <c r="P386" s="67"/>
      <c r="Q386" s="67"/>
      <c r="R386" s="67"/>
    </row>
    <row r="387" spans="16:18" ht="14.25" customHeight="1" x14ac:dyDescent="0.3">
      <c r="P387" s="67"/>
      <c r="Q387" s="67"/>
      <c r="R387" s="67"/>
    </row>
    <row r="388" spans="16:18" ht="14.25" customHeight="1" x14ac:dyDescent="0.3">
      <c r="P388" s="67"/>
      <c r="Q388" s="67"/>
      <c r="R388" s="67"/>
    </row>
    <row r="389" spans="16:18" ht="14.25" customHeight="1" x14ac:dyDescent="0.3">
      <c r="P389" s="67"/>
      <c r="Q389" s="67"/>
      <c r="R389" s="67"/>
    </row>
    <row r="390" spans="16:18" ht="14.25" customHeight="1" x14ac:dyDescent="0.3">
      <c r="P390" s="67"/>
      <c r="Q390" s="67"/>
      <c r="R390" s="67"/>
    </row>
    <row r="391" spans="16:18" ht="14.25" customHeight="1" x14ac:dyDescent="0.3">
      <c r="P391" s="67"/>
      <c r="Q391" s="67"/>
      <c r="R391" s="67"/>
    </row>
    <row r="392" spans="16:18" ht="14.25" customHeight="1" x14ac:dyDescent="0.3">
      <c r="P392" s="67"/>
      <c r="Q392" s="67"/>
      <c r="R392" s="67"/>
    </row>
    <row r="393" spans="16:18" ht="14.25" customHeight="1" x14ac:dyDescent="0.3">
      <c r="P393" s="67"/>
      <c r="Q393" s="67"/>
      <c r="R393" s="67"/>
    </row>
    <row r="394" spans="16:18" ht="14.25" customHeight="1" x14ac:dyDescent="0.3">
      <c r="P394" s="67"/>
      <c r="Q394" s="67"/>
      <c r="R394" s="67"/>
    </row>
    <row r="395" spans="16:18" ht="14.25" customHeight="1" x14ac:dyDescent="0.3">
      <c r="P395" s="67"/>
      <c r="Q395" s="67"/>
      <c r="R395" s="67"/>
    </row>
    <row r="396" spans="16:18" ht="14.25" customHeight="1" x14ac:dyDescent="0.3">
      <c r="P396" s="67"/>
      <c r="Q396" s="67"/>
      <c r="R396" s="67"/>
    </row>
    <row r="397" spans="16:18" ht="14.25" customHeight="1" x14ac:dyDescent="0.3">
      <c r="P397" s="67"/>
      <c r="Q397" s="67"/>
      <c r="R397" s="67"/>
    </row>
    <row r="398" spans="16:18" ht="14.25" customHeight="1" x14ac:dyDescent="0.3">
      <c r="P398" s="67"/>
      <c r="Q398" s="67"/>
      <c r="R398" s="67"/>
    </row>
    <row r="399" spans="16:18" ht="14.25" customHeight="1" x14ac:dyDescent="0.3">
      <c r="P399" s="67"/>
      <c r="Q399" s="67"/>
      <c r="R399" s="67"/>
    </row>
    <row r="400" spans="16:18" ht="14.25" customHeight="1" x14ac:dyDescent="0.3">
      <c r="P400" s="67"/>
      <c r="Q400" s="67"/>
      <c r="R400" s="67"/>
    </row>
    <row r="401" spans="16:18" ht="14.25" customHeight="1" x14ac:dyDescent="0.3">
      <c r="P401" s="67"/>
      <c r="Q401" s="67"/>
      <c r="R401" s="67"/>
    </row>
    <row r="402" spans="16:18" ht="14.25" customHeight="1" x14ac:dyDescent="0.3">
      <c r="P402" s="67"/>
      <c r="Q402" s="67"/>
      <c r="R402" s="67"/>
    </row>
    <row r="403" spans="16:18" ht="14.25" customHeight="1" x14ac:dyDescent="0.3">
      <c r="P403" s="67"/>
      <c r="Q403" s="67"/>
      <c r="R403" s="67"/>
    </row>
    <row r="404" spans="16:18" ht="14.25" customHeight="1" x14ac:dyDescent="0.3">
      <c r="P404" s="67"/>
      <c r="Q404" s="67"/>
      <c r="R404" s="67"/>
    </row>
    <row r="405" spans="16:18" ht="14.25" customHeight="1" x14ac:dyDescent="0.3">
      <c r="P405" s="67"/>
      <c r="Q405" s="67"/>
      <c r="R405" s="67"/>
    </row>
    <row r="406" spans="16:18" ht="14.25" customHeight="1" x14ac:dyDescent="0.3">
      <c r="P406" s="67"/>
      <c r="Q406" s="67"/>
      <c r="R406" s="67"/>
    </row>
    <row r="407" spans="16:18" ht="14.25" customHeight="1" x14ac:dyDescent="0.3">
      <c r="P407" s="67"/>
      <c r="Q407" s="67"/>
      <c r="R407" s="67"/>
    </row>
    <row r="408" spans="16:18" ht="14.25" customHeight="1" x14ac:dyDescent="0.3">
      <c r="P408" s="67"/>
      <c r="Q408" s="67"/>
      <c r="R408" s="67"/>
    </row>
    <row r="409" spans="16:18" ht="14.25" customHeight="1" x14ac:dyDescent="0.3">
      <c r="P409" s="67"/>
      <c r="Q409" s="67"/>
      <c r="R409" s="67"/>
    </row>
    <row r="410" spans="16:18" ht="14.25" customHeight="1" x14ac:dyDescent="0.3">
      <c r="P410" s="67"/>
      <c r="Q410" s="67"/>
      <c r="R410" s="67"/>
    </row>
    <row r="411" spans="16:18" ht="14.25" customHeight="1" x14ac:dyDescent="0.3">
      <c r="P411" s="67"/>
      <c r="Q411" s="67"/>
      <c r="R411" s="67"/>
    </row>
    <row r="412" spans="16:18" ht="14.25" customHeight="1" x14ac:dyDescent="0.3">
      <c r="P412" s="67"/>
      <c r="Q412" s="67"/>
      <c r="R412" s="67"/>
    </row>
    <row r="413" spans="16:18" ht="14.25" customHeight="1" x14ac:dyDescent="0.3">
      <c r="P413" s="67"/>
      <c r="Q413" s="67"/>
      <c r="R413" s="67"/>
    </row>
    <row r="414" spans="16:18" ht="14.25" customHeight="1" x14ac:dyDescent="0.3">
      <c r="P414" s="67"/>
      <c r="Q414" s="67"/>
      <c r="R414" s="67"/>
    </row>
    <row r="415" spans="16:18" ht="14.25" customHeight="1" x14ac:dyDescent="0.3">
      <c r="P415" s="67"/>
      <c r="Q415" s="67"/>
      <c r="R415" s="67"/>
    </row>
    <row r="416" spans="16:18" ht="14.25" customHeight="1" x14ac:dyDescent="0.3">
      <c r="P416" s="67"/>
      <c r="Q416" s="67"/>
      <c r="R416" s="67"/>
    </row>
    <row r="417" spans="16:18" ht="14.25" customHeight="1" x14ac:dyDescent="0.3">
      <c r="P417" s="67"/>
      <c r="Q417" s="67"/>
      <c r="R417" s="67"/>
    </row>
    <row r="418" spans="16:18" ht="14.25" customHeight="1" x14ac:dyDescent="0.3">
      <c r="P418" s="67"/>
      <c r="Q418" s="67"/>
      <c r="R418" s="67"/>
    </row>
    <row r="419" spans="16:18" ht="14.25" customHeight="1" x14ac:dyDescent="0.3">
      <c r="P419" s="67"/>
      <c r="Q419" s="67"/>
      <c r="R419" s="67"/>
    </row>
    <row r="420" spans="16:18" ht="14.25" customHeight="1" x14ac:dyDescent="0.3">
      <c r="P420" s="67"/>
      <c r="Q420" s="67"/>
      <c r="R420" s="67"/>
    </row>
    <row r="421" spans="16:18" ht="14.25" customHeight="1" x14ac:dyDescent="0.3">
      <c r="P421" s="67"/>
      <c r="Q421" s="67"/>
      <c r="R421" s="67"/>
    </row>
    <row r="422" spans="16:18" ht="14.25" customHeight="1" x14ac:dyDescent="0.3">
      <c r="P422" s="67"/>
      <c r="Q422" s="67"/>
      <c r="R422" s="67"/>
    </row>
    <row r="423" spans="16:18" ht="14.25" customHeight="1" x14ac:dyDescent="0.3">
      <c r="P423" s="67"/>
      <c r="Q423" s="67"/>
      <c r="R423" s="67"/>
    </row>
    <row r="424" spans="16:18" ht="14.25" customHeight="1" x14ac:dyDescent="0.3">
      <c r="P424" s="67"/>
      <c r="Q424" s="67"/>
      <c r="R424" s="67"/>
    </row>
    <row r="425" spans="16:18" ht="14.25" customHeight="1" x14ac:dyDescent="0.3">
      <c r="P425" s="67"/>
      <c r="Q425" s="67"/>
      <c r="R425" s="67"/>
    </row>
    <row r="426" spans="16:18" ht="14.25" customHeight="1" x14ac:dyDescent="0.3">
      <c r="P426" s="67"/>
      <c r="Q426" s="67"/>
      <c r="R426" s="67"/>
    </row>
    <row r="427" spans="16:18" ht="14.25" customHeight="1" x14ac:dyDescent="0.3">
      <c r="P427" s="67"/>
      <c r="Q427" s="67"/>
      <c r="R427" s="67"/>
    </row>
    <row r="428" spans="16:18" ht="14.25" customHeight="1" x14ac:dyDescent="0.3">
      <c r="P428" s="67"/>
      <c r="Q428" s="67"/>
      <c r="R428" s="67"/>
    </row>
    <row r="429" spans="16:18" ht="14.25" customHeight="1" x14ac:dyDescent="0.3">
      <c r="P429" s="67"/>
      <c r="Q429" s="67"/>
      <c r="R429" s="67"/>
    </row>
    <row r="430" spans="16:18" ht="14.25" customHeight="1" x14ac:dyDescent="0.3">
      <c r="P430" s="67"/>
      <c r="Q430" s="67"/>
      <c r="R430" s="67"/>
    </row>
    <row r="431" spans="16:18" ht="14.25" customHeight="1" x14ac:dyDescent="0.3">
      <c r="P431" s="67"/>
      <c r="Q431" s="67"/>
      <c r="R431" s="67"/>
    </row>
    <row r="432" spans="16:18" ht="14.25" customHeight="1" x14ac:dyDescent="0.3">
      <c r="P432" s="67"/>
      <c r="Q432" s="67"/>
      <c r="R432" s="67"/>
    </row>
    <row r="433" spans="16:18" ht="14.25" customHeight="1" x14ac:dyDescent="0.3">
      <c r="P433" s="67"/>
      <c r="Q433" s="67"/>
      <c r="R433" s="67"/>
    </row>
    <row r="434" spans="16:18" ht="14.25" customHeight="1" x14ac:dyDescent="0.3">
      <c r="P434" s="67"/>
      <c r="Q434" s="67"/>
      <c r="R434" s="67"/>
    </row>
    <row r="435" spans="16:18" ht="14.25" customHeight="1" x14ac:dyDescent="0.3">
      <c r="P435" s="67"/>
      <c r="Q435" s="67"/>
      <c r="R435" s="67"/>
    </row>
    <row r="436" spans="16:18" ht="14.25" customHeight="1" x14ac:dyDescent="0.3">
      <c r="P436" s="67"/>
      <c r="Q436" s="67"/>
      <c r="R436" s="67"/>
    </row>
    <row r="437" spans="16:18" ht="14.25" customHeight="1" x14ac:dyDescent="0.3">
      <c r="P437" s="67"/>
      <c r="Q437" s="67"/>
      <c r="R437" s="67"/>
    </row>
    <row r="438" spans="16:18" ht="14.25" customHeight="1" x14ac:dyDescent="0.3">
      <c r="P438" s="67"/>
      <c r="Q438" s="67"/>
      <c r="R438" s="67"/>
    </row>
    <row r="439" spans="16:18" ht="14.25" customHeight="1" x14ac:dyDescent="0.3">
      <c r="P439" s="67"/>
      <c r="Q439" s="67"/>
      <c r="R439" s="67"/>
    </row>
    <row r="440" spans="16:18" ht="14.25" customHeight="1" x14ac:dyDescent="0.3">
      <c r="P440" s="67"/>
      <c r="Q440" s="67"/>
      <c r="R440" s="67"/>
    </row>
    <row r="441" spans="16:18" ht="14.25" customHeight="1" x14ac:dyDescent="0.3">
      <c r="P441" s="67"/>
      <c r="Q441" s="67"/>
      <c r="R441" s="67"/>
    </row>
    <row r="442" spans="16:18" ht="14.25" customHeight="1" x14ac:dyDescent="0.3">
      <c r="P442" s="67"/>
      <c r="Q442" s="67"/>
      <c r="R442" s="67"/>
    </row>
    <row r="443" spans="16:18" ht="14.25" customHeight="1" x14ac:dyDescent="0.3">
      <c r="P443" s="67"/>
      <c r="Q443" s="67"/>
      <c r="R443" s="67"/>
    </row>
    <row r="444" spans="16:18" ht="14.25" customHeight="1" x14ac:dyDescent="0.3">
      <c r="P444" s="67"/>
      <c r="Q444" s="67"/>
      <c r="R444" s="67"/>
    </row>
    <row r="445" spans="16:18" ht="14.25" customHeight="1" x14ac:dyDescent="0.3">
      <c r="P445" s="67"/>
      <c r="Q445" s="67"/>
      <c r="R445" s="67"/>
    </row>
    <row r="446" spans="16:18" ht="14.25" customHeight="1" x14ac:dyDescent="0.3">
      <c r="P446" s="67"/>
      <c r="Q446" s="67"/>
      <c r="R446" s="67"/>
    </row>
    <row r="447" spans="16:18" ht="14.25" customHeight="1" x14ac:dyDescent="0.3">
      <c r="P447" s="67"/>
      <c r="Q447" s="67"/>
      <c r="R447" s="67"/>
    </row>
    <row r="448" spans="16:18" ht="14.25" customHeight="1" x14ac:dyDescent="0.3">
      <c r="P448" s="67"/>
      <c r="Q448" s="67"/>
      <c r="R448" s="67"/>
    </row>
    <row r="449" spans="16:18" ht="14.25" customHeight="1" x14ac:dyDescent="0.3">
      <c r="P449" s="67"/>
      <c r="Q449" s="67"/>
      <c r="R449" s="67"/>
    </row>
    <row r="450" spans="16:18" ht="14.25" customHeight="1" x14ac:dyDescent="0.3">
      <c r="P450" s="67"/>
      <c r="Q450" s="67"/>
      <c r="R450" s="67"/>
    </row>
    <row r="451" spans="16:18" ht="14.25" customHeight="1" x14ac:dyDescent="0.3">
      <c r="P451" s="67"/>
      <c r="Q451" s="67"/>
      <c r="R451" s="67"/>
    </row>
    <row r="452" spans="16:18" ht="14.25" customHeight="1" x14ac:dyDescent="0.3">
      <c r="P452" s="67"/>
      <c r="Q452" s="67"/>
      <c r="R452" s="67"/>
    </row>
    <row r="453" spans="16:18" ht="14.25" customHeight="1" x14ac:dyDescent="0.3">
      <c r="P453" s="67"/>
      <c r="Q453" s="67"/>
      <c r="R453" s="67"/>
    </row>
    <row r="454" spans="16:18" ht="14.25" customHeight="1" x14ac:dyDescent="0.3">
      <c r="P454" s="67"/>
      <c r="Q454" s="67"/>
      <c r="R454" s="67"/>
    </row>
    <row r="455" spans="16:18" ht="14.25" customHeight="1" x14ac:dyDescent="0.3">
      <c r="P455" s="67"/>
      <c r="Q455" s="67"/>
      <c r="R455" s="67"/>
    </row>
    <row r="456" spans="16:18" ht="14.25" customHeight="1" x14ac:dyDescent="0.3">
      <c r="P456" s="67"/>
      <c r="Q456" s="67"/>
      <c r="R456" s="67"/>
    </row>
    <row r="457" spans="16:18" ht="14.25" customHeight="1" x14ac:dyDescent="0.3">
      <c r="P457" s="67"/>
      <c r="Q457" s="67"/>
      <c r="R457" s="67"/>
    </row>
    <row r="458" spans="16:18" ht="14.25" customHeight="1" x14ac:dyDescent="0.3">
      <c r="P458" s="67"/>
      <c r="Q458" s="67"/>
      <c r="R458" s="67"/>
    </row>
    <row r="459" spans="16:18" ht="14.25" customHeight="1" x14ac:dyDescent="0.3">
      <c r="P459" s="67"/>
      <c r="Q459" s="67"/>
      <c r="R459" s="67"/>
    </row>
    <row r="460" spans="16:18" ht="14.25" customHeight="1" x14ac:dyDescent="0.3">
      <c r="P460" s="67"/>
      <c r="Q460" s="67"/>
      <c r="R460" s="67"/>
    </row>
    <row r="461" spans="16:18" ht="14.25" customHeight="1" x14ac:dyDescent="0.3">
      <c r="P461" s="67"/>
      <c r="Q461" s="67"/>
      <c r="R461" s="67"/>
    </row>
    <row r="462" spans="16:18" ht="14.25" customHeight="1" x14ac:dyDescent="0.3">
      <c r="P462" s="67"/>
      <c r="Q462" s="67"/>
      <c r="R462" s="67"/>
    </row>
    <row r="463" spans="16:18" ht="14.25" customHeight="1" x14ac:dyDescent="0.3">
      <c r="P463" s="67"/>
      <c r="Q463" s="67"/>
      <c r="R463" s="67"/>
    </row>
    <row r="464" spans="16:18" ht="14.25" customHeight="1" x14ac:dyDescent="0.3">
      <c r="P464" s="67"/>
      <c r="Q464" s="67"/>
      <c r="R464" s="67"/>
    </row>
    <row r="465" spans="16:18" ht="14.25" customHeight="1" x14ac:dyDescent="0.3">
      <c r="P465" s="67"/>
      <c r="Q465" s="67"/>
      <c r="R465" s="67"/>
    </row>
    <row r="466" spans="16:18" ht="14.25" customHeight="1" x14ac:dyDescent="0.3">
      <c r="P466" s="67"/>
      <c r="Q466" s="67"/>
      <c r="R466" s="67"/>
    </row>
    <row r="467" spans="16:18" ht="14.25" customHeight="1" x14ac:dyDescent="0.3">
      <c r="P467" s="67"/>
      <c r="Q467" s="67"/>
      <c r="R467" s="67"/>
    </row>
    <row r="468" spans="16:18" ht="14.25" customHeight="1" x14ac:dyDescent="0.3">
      <c r="P468" s="67"/>
      <c r="Q468" s="67"/>
      <c r="R468" s="67"/>
    </row>
    <row r="469" spans="16:18" ht="14.25" customHeight="1" x14ac:dyDescent="0.3">
      <c r="P469" s="67"/>
      <c r="Q469" s="67"/>
      <c r="R469" s="67"/>
    </row>
    <row r="470" spans="16:18" ht="14.25" customHeight="1" x14ac:dyDescent="0.3">
      <c r="P470" s="67"/>
      <c r="Q470" s="67"/>
      <c r="R470" s="67"/>
    </row>
    <row r="471" spans="16:18" ht="14.25" customHeight="1" x14ac:dyDescent="0.3">
      <c r="P471" s="67"/>
      <c r="Q471" s="67"/>
      <c r="R471" s="67"/>
    </row>
    <row r="472" spans="16:18" ht="14.25" customHeight="1" x14ac:dyDescent="0.3">
      <c r="P472" s="67"/>
      <c r="Q472" s="67"/>
      <c r="R472" s="67"/>
    </row>
    <row r="473" spans="16:18" ht="14.25" customHeight="1" x14ac:dyDescent="0.3">
      <c r="P473" s="67"/>
      <c r="Q473" s="67"/>
      <c r="R473" s="67"/>
    </row>
    <row r="474" spans="16:18" ht="14.25" customHeight="1" x14ac:dyDescent="0.3">
      <c r="P474" s="67"/>
      <c r="Q474" s="67"/>
      <c r="R474" s="67"/>
    </row>
    <row r="475" spans="16:18" ht="14.25" customHeight="1" x14ac:dyDescent="0.3">
      <c r="P475" s="67"/>
      <c r="Q475" s="67"/>
      <c r="R475" s="67"/>
    </row>
    <row r="476" spans="16:18" ht="14.25" customHeight="1" x14ac:dyDescent="0.3">
      <c r="P476" s="67"/>
      <c r="Q476" s="67"/>
      <c r="R476" s="67"/>
    </row>
    <row r="477" spans="16:18" ht="14.25" customHeight="1" x14ac:dyDescent="0.3">
      <c r="P477" s="67"/>
      <c r="Q477" s="67"/>
      <c r="R477" s="67"/>
    </row>
    <row r="478" spans="16:18" ht="14.25" customHeight="1" x14ac:dyDescent="0.3">
      <c r="P478" s="67"/>
      <c r="Q478" s="67"/>
      <c r="R478" s="67"/>
    </row>
    <row r="479" spans="16:18" ht="14.25" customHeight="1" x14ac:dyDescent="0.3">
      <c r="P479" s="67"/>
      <c r="Q479" s="67"/>
      <c r="R479" s="67"/>
    </row>
    <row r="480" spans="16:18" ht="14.25" customHeight="1" x14ac:dyDescent="0.3">
      <c r="P480" s="67"/>
      <c r="Q480" s="67"/>
      <c r="R480" s="67"/>
    </row>
    <row r="481" spans="16:18" ht="14.25" customHeight="1" x14ac:dyDescent="0.3">
      <c r="P481" s="67"/>
      <c r="Q481" s="67"/>
      <c r="R481" s="67"/>
    </row>
    <row r="482" spans="16:18" ht="14.25" customHeight="1" x14ac:dyDescent="0.3">
      <c r="P482" s="67"/>
      <c r="Q482" s="67"/>
      <c r="R482" s="67"/>
    </row>
    <row r="483" spans="16:18" ht="14.25" customHeight="1" x14ac:dyDescent="0.3">
      <c r="P483" s="67"/>
      <c r="Q483" s="67"/>
      <c r="R483" s="67"/>
    </row>
    <row r="484" spans="16:18" ht="14.25" customHeight="1" x14ac:dyDescent="0.3">
      <c r="P484" s="67"/>
      <c r="Q484" s="67"/>
      <c r="R484" s="67"/>
    </row>
    <row r="485" spans="16:18" ht="14.25" customHeight="1" x14ac:dyDescent="0.3">
      <c r="P485" s="67"/>
      <c r="Q485" s="67"/>
      <c r="R485" s="67"/>
    </row>
    <row r="486" spans="16:18" ht="14.25" customHeight="1" x14ac:dyDescent="0.3">
      <c r="P486" s="67"/>
      <c r="Q486" s="67"/>
      <c r="R486" s="67"/>
    </row>
    <row r="487" spans="16:18" ht="14.25" customHeight="1" x14ac:dyDescent="0.3">
      <c r="P487" s="67"/>
      <c r="Q487" s="67"/>
      <c r="R487" s="67"/>
    </row>
    <row r="488" spans="16:18" ht="14.25" customHeight="1" x14ac:dyDescent="0.3">
      <c r="P488" s="67"/>
      <c r="Q488" s="67"/>
      <c r="R488" s="67"/>
    </row>
    <row r="489" spans="16:18" ht="14.25" customHeight="1" x14ac:dyDescent="0.3">
      <c r="P489" s="67"/>
      <c r="Q489" s="67"/>
      <c r="R489" s="67"/>
    </row>
    <row r="490" spans="16:18" ht="14.25" customHeight="1" x14ac:dyDescent="0.3">
      <c r="P490" s="67"/>
      <c r="Q490" s="67"/>
      <c r="R490" s="67"/>
    </row>
    <row r="491" spans="16:18" ht="14.25" customHeight="1" x14ac:dyDescent="0.3">
      <c r="P491" s="67"/>
      <c r="Q491" s="67"/>
      <c r="R491" s="67"/>
    </row>
    <row r="492" spans="16:18" ht="14.25" customHeight="1" x14ac:dyDescent="0.3">
      <c r="P492" s="67"/>
      <c r="Q492" s="67"/>
      <c r="R492" s="67"/>
    </row>
    <row r="493" spans="16:18" ht="14.25" customHeight="1" x14ac:dyDescent="0.3">
      <c r="P493" s="67"/>
      <c r="Q493" s="67"/>
      <c r="R493" s="67"/>
    </row>
    <row r="494" spans="16:18" ht="14.25" customHeight="1" x14ac:dyDescent="0.3">
      <c r="P494" s="67"/>
      <c r="Q494" s="67"/>
      <c r="R494" s="67"/>
    </row>
    <row r="495" spans="16:18" ht="14.25" customHeight="1" x14ac:dyDescent="0.3">
      <c r="P495" s="67"/>
      <c r="Q495" s="67"/>
      <c r="R495" s="67"/>
    </row>
    <row r="496" spans="16:18" ht="14.25" customHeight="1" x14ac:dyDescent="0.3">
      <c r="P496" s="67"/>
      <c r="Q496" s="67"/>
      <c r="R496" s="67"/>
    </row>
    <row r="497" spans="16:18" ht="14.25" customHeight="1" x14ac:dyDescent="0.3">
      <c r="P497" s="67"/>
      <c r="Q497" s="67"/>
      <c r="R497" s="67"/>
    </row>
    <row r="498" spans="16:18" ht="14.25" customHeight="1" x14ac:dyDescent="0.3">
      <c r="P498" s="67"/>
      <c r="Q498" s="67"/>
      <c r="R498" s="67"/>
    </row>
    <row r="499" spans="16:18" ht="14.25" customHeight="1" x14ac:dyDescent="0.3">
      <c r="P499" s="67"/>
      <c r="Q499" s="67"/>
      <c r="R499" s="67"/>
    </row>
    <row r="500" spans="16:18" ht="14.25" customHeight="1" x14ac:dyDescent="0.3">
      <c r="P500" s="67"/>
      <c r="Q500" s="67"/>
      <c r="R500" s="67"/>
    </row>
    <row r="501" spans="16:18" ht="14.25" customHeight="1" x14ac:dyDescent="0.3">
      <c r="P501" s="67"/>
      <c r="Q501" s="67"/>
      <c r="R501" s="67"/>
    </row>
    <row r="502" spans="16:18" ht="14.25" customHeight="1" x14ac:dyDescent="0.3">
      <c r="P502" s="67"/>
      <c r="Q502" s="67"/>
      <c r="R502" s="67"/>
    </row>
    <row r="503" spans="16:18" ht="14.25" customHeight="1" x14ac:dyDescent="0.3">
      <c r="P503" s="67"/>
      <c r="Q503" s="67"/>
      <c r="R503" s="67"/>
    </row>
    <row r="504" spans="16:18" ht="14.25" customHeight="1" x14ac:dyDescent="0.3">
      <c r="P504" s="67"/>
      <c r="Q504" s="67"/>
      <c r="R504" s="67"/>
    </row>
    <row r="505" spans="16:18" ht="14.25" customHeight="1" x14ac:dyDescent="0.3">
      <c r="P505" s="67"/>
      <c r="Q505" s="67"/>
      <c r="R505" s="67"/>
    </row>
    <row r="506" spans="16:18" ht="14.25" customHeight="1" x14ac:dyDescent="0.3">
      <c r="P506" s="67"/>
      <c r="Q506" s="67"/>
      <c r="R506" s="67"/>
    </row>
    <row r="507" spans="16:18" ht="14.25" customHeight="1" x14ac:dyDescent="0.3">
      <c r="P507" s="67"/>
      <c r="Q507" s="67"/>
      <c r="R507" s="67"/>
    </row>
    <row r="508" spans="16:18" ht="14.25" customHeight="1" x14ac:dyDescent="0.3">
      <c r="P508" s="67"/>
      <c r="Q508" s="67"/>
      <c r="R508" s="67"/>
    </row>
    <row r="509" spans="16:18" ht="14.25" customHeight="1" x14ac:dyDescent="0.3">
      <c r="P509" s="67"/>
      <c r="Q509" s="67"/>
      <c r="R509" s="67"/>
    </row>
    <row r="510" spans="16:18" ht="14.25" customHeight="1" x14ac:dyDescent="0.3">
      <c r="P510" s="67"/>
      <c r="Q510" s="67"/>
      <c r="R510" s="67"/>
    </row>
    <row r="511" spans="16:18" ht="14.25" customHeight="1" x14ac:dyDescent="0.3">
      <c r="P511" s="67"/>
      <c r="Q511" s="67"/>
      <c r="R511" s="67"/>
    </row>
    <row r="512" spans="16:18" ht="14.25" customHeight="1" x14ac:dyDescent="0.3">
      <c r="P512" s="67"/>
      <c r="Q512" s="67"/>
      <c r="R512" s="67"/>
    </row>
    <row r="513" spans="16:18" ht="14.25" customHeight="1" x14ac:dyDescent="0.3">
      <c r="P513" s="67"/>
      <c r="Q513" s="67"/>
      <c r="R513" s="67"/>
    </row>
    <row r="514" spans="16:18" ht="14.25" customHeight="1" x14ac:dyDescent="0.3">
      <c r="P514" s="67"/>
      <c r="Q514" s="67"/>
      <c r="R514" s="67"/>
    </row>
    <row r="515" spans="16:18" ht="14.25" customHeight="1" x14ac:dyDescent="0.3">
      <c r="P515" s="67"/>
      <c r="Q515" s="67"/>
      <c r="R515" s="67"/>
    </row>
    <row r="516" spans="16:18" ht="14.25" customHeight="1" x14ac:dyDescent="0.3">
      <c r="P516" s="67"/>
      <c r="Q516" s="67"/>
      <c r="R516" s="67"/>
    </row>
    <row r="517" spans="16:18" ht="14.25" customHeight="1" x14ac:dyDescent="0.3">
      <c r="P517" s="67"/>
      <c r="Q517" s="67"/>
      <c r="R517" s="67"/>
    </row>
    <row r="518" spans="16:18" ht="14.25" customHeight="1" x14ac:dyDescent="0.3">
      <c r="P518" s="67"/>
      <c r="Q518" s="67"/>
      <c r="R518" s="67"/>
    </row>
    <row r="519" spans="16:18" ht="14.25" customHeight="1" x14ac:dyDescent="0.3">
      <c r="P519" s="67"/>
      <c r="Q519" s="67"/>
      <c r="R519" s="67"/>
    </row>
    <row r="520" spans="16:18" ht="14.25" customHeight="1" x14ac:dyDescent="0.3">
      <c r="P520" s="67"/>
      <c r="Q520" s="67"/>
      <c r="R520" s="67"/>
    </row>
    <row r="521" spans="16:18" ht="14.25" customHeight="1" x14ac:dyDescent="0.3">
      <c r="P521" s="67"/>
      <c r="Q521" s="67"/>
      <c r="R521" s="67"/>
    </row>
    <row r="522" spans="16:18" ht="14.25" customHeight="1" x14ac:dyDescent="0.3">
      <c r="P522" s="67"/>
      <c r="Q522" s="67"/>
      <c r="R522" s="67"/>
    </row>
    <row r="523" spans="16:18" ht="14.25" customHeight="1" x14ac:dyDescent="0.3">
      <c r="P523" s="67"/>
      <c r="Q523" s="67"/>
      <c r="R523" s="67"/>
    </row>
    <row r="524" spans="16:18" ht="14.25" customHeight="1" x14ac:dyDescent="0.3">
      <c r="P524" s="67"/>
      <c r="Q524" s="67"/>
      <c r="R524" s="67"/>
    </row>
    <row r="525" spans="16:18" ht="14.25" customHeight="1" x14ac:dyDescent="0.3">
      <c r="P525" s="67"/>
      <c r="Q525" s="67"/>
      <c r="R525" s="67"/>
    </row>
    <row r="526" spans="16:18" ht="14.25" customHeight="1" x14ac:dyDescent="0.3">
      <c r="P526" s="67"/>
      <c r="Q526" s="67"/>
      <c r="R526" s="67"/>
    </row>
    <row r="527" spans="16:18" ht="14.25" customHeight="1" x14ac:dyDescent="0.3">
      <c r="P527" s="67"/>
      <c r="Q527" s="67"/>
      <c r="R527" s="67"/>
    </row>
    <row r="528" spans="16:18" ht="14.25" customHeight="1" x14ac:dyDescent="0.3">
      <c r="P528" s="67"/>
      <c r="Q528" s="67"/>
      <c r="R528" s="67"/>
    </row>
    <row r="529" spans="16:18" ht="14.25" customHeight="1" x14ac:dyDescent="0.3">
      <c r="P529" s="67"/>
      <c r="Q529" s="67"/>
      <c r="R529" s="67"/>
    </row>
    <row r="530" spans="16:18" ht="14.25" customHeight="1" x14ac:dyDescent="0.3">
      <c r="P530" s="67"/>
      <c r="Q530" s="67"/>
      <c r="R530" s="67"/>
    </row>
    <row r="531" spans="16:18" ht="14.25" customHeight="1" x14ac:dyDescent="0.3">
      <c r="P531" s="67"/>
      <c r="Q531" s="67"/>
      <c r="R531" s="67"/>
    </row>
    <row r="532" spans="16:18" ht="14.25" customHeight="1" x14ac:dyDescent="0.3">
      <c r="P532" s="67"/>
      <c r="Q532" s="67"/>
      <c r="R532" s="67"/>
    </row>
    <row r="533" spans="16:18" ht="14.25" customHeight="1" x14ac:dyDescent="0.3">
      <c r="P533" s="67"/>
      <c r="Q533" s="67"/>
      <c r="R533" s="67"/>
    </row>
    <row r="534" spans="16:18" ht="14.25" customHeight="1" x14ac:dyDescent="0.3">
      <c r="P534" s="67"/>
      <c r="Q534" s="67"/>
      <c r="R534" s="67"/>
    </row>
    <row r="535" spans="16:18" ht="14.25" customHeight="1" x14ac:dyDescent="0.3">
      <c r="P535" s="67"/>
      <c r="Q535" s="67"/>
      <c r="R535" s="67"/>
    </row>
    <row r="536" spans="16:18" ht="14.25" customHeight="1" x14ac:dyDescent="0.3">
      <c r="P536" s="67"/>
      <c r="Q536" s="67"/>
      <c r="R536" s="67"/>
    </row>
    <row r="537" spans="16:18" ht="14.25" customHeight="1" x14ac:dyDescent="0.3">
      <c r="P537" s="67"/>
      <c r="Q537" s="67"/>
      <c r="R537" s="67"/>
    </row>
    <row r="538" spans="16:18" ht="14.25" customHeight="1" x14ac:dyDescent="0.3">
      <c r="P538" s="67"/>
      <c r="Q538" s="67"/>
      <c r="R538" s="67"/>
    </row>
    <row r="539" spans="16:18" ht="14.25" customHeight="1" x14ac:dyDescent="0.3">
      <c r="P539" s="67"/>
      <c r="Q539" s="67"/>
      <c r="R539" s="67"/>
    </row>
    <row r="540" spans="16:18" ht="14.25" customHeight="1" x14ac:dyDescent="0.3">
      <c r="P540" s="67"/>
      <c r="Q540" s="67"/>
      <c r="R540" s="67"/>
    </row>
    <row r="541" spans="16:18" ht="14.25" customHeight="1" x14ac:dyDescent="0.3">
      <c r="P541" s="67"/>
      <c r="Q541" s="67"/>
      <c r="R541" s="67"/>
    </row>
    <row r="542" spans="16:18" ht="14.25" customHeight="1" x14ac:dyDescent="0.3">
      <c r="P542" s="67"/>
      <c r="Q542" s="67"/>
      <c r="R542" s="67"/>
    </row>
    <row r="543" spans="16:18" ht="14.25" customHeight="1" x14ac:dyDescent="0.3">
      <c r="P543" s="67"/>
      <c r="Q543" s="67"/>
      <c r="R543" s="67"/>
    </row>
    <row r="544" spans="16:18" ht="14.25" customHeight="1" x14ac:dyDescent="0.3">
      <c r="P544" s="67"/>
      <c r="Q544" s="67"/>
      <c r="R544" s="67"/>
    </row>
    <row r="545" spans="16:18" ht="14.25" customHeight="1" x14ac:dyDescent="0.3">
      <c r="P545" s="67"/>
      <c r="Q545" s="67"/>
      <c r="R545" s="67"/>
    </row>
    <row r="546" spans="16:18" ht="14.25" customHeight="1" x14ac:dyDescent="0.3">
      <c r="P546" s="67"/>
      <c r="Q546" s="67"/>
      <c r="R546" s="67"/>
    </row>
    <row r="547" spans="16:18" ht="14.25" customHeight="1" x14ac:dyDescent="0.3">
      <c r="P547" s="67"/>
      <c r="Q547" s="67"/>
      <c r="R547" s="67"/>
    </row>
    <row r="548" spans="16:18" ht="14.25" customHeight="1" x14ac:dyDescent="0.3">
      <c r="P548" s="67"/>
      <c r="Q548" s="67"/>
      <c r="R548" s="67"/>
    </row>
    <row r="549" spans="16:18" ht="14.25" customHeight="1" x14ac:dyDescent="0.3">
      <c r="P549" s="67"/>
      <c r="Q549" s="67"/>
      <c r="R549" s="67"/>
    </row>
    <row r="550" spans="16:18" ht="14.25" customHeight="1" x14ac:dyDescent="0.3">
      <c r="P550" s="67"/>
      <c r="Q550" s="67"/>
      <c r="R550" s="67"/>
    </row>
    <row r="551" spans="16:18" ht="14.25" customHeight="1" x14ac:dyDescent="0.3">
      <c r="P551" s="67"/>
      <c r="Q551" s="67"/>
      <c r="R551" s="67"/>
    </row>
    <row r="552" spans="16:18" ht="14.25" customHeight="1" x14ac:dyDescent="0.3">
      <c r="P552" s="67"/>
      <c r="Q552" s="67"/>
      <c r="R552" s="67"/>
    </row>
    <row r="553" spans="16:18" ht="14.25" customHeight="1" x14ac:dyDescent="0.3">
      <c r="P553" s="67"/>
      <c r="Q553" s="67"/>
      <c r="R553" s="67"/>
    </row>
    <row r="554" spans="16:18" ht="14.25" customHeight="1" x14ac:dyDescent="0.3">
      <c r="P554" s="67"/>
      <c r="Q554" s="67"/>
      <c r="R554" s="67"/>
    </row>
    <row r="555" spans="16:18" ht="14.25" customHeight="1" x14ac:dyDescent="0.3">
      <c r="P555" s="67"/>
      <c r="Q555" s="67"/>
      <c r="R555" s="67"/>
    </row>
    <row r="556" spans="16:18" ht="14.25" customHeight="1" x14ac:dyDescent="0.3">
      <c r="P556" s="67"/>
      <c r="Q556" s="67"/>
      <c r="R556" s="67"/>
    </row>
    <row r="557" spans="16:18" ht="14.25" customHeight="1" x14ac:dyDescent="0.3">
      <c r="P557" s="67"/>
      <c r="Q557" s="67"/>
      <c r="R557" s="67"/>
    </row>
    <row r="558" spans="16:18" ht="14.25" customHeight="1" x14ac:dyDescent="0.3">
      <c r="P558" s="67"/>
      <c r="Q558" s="67"/>
      <c r="R558" s="67"/>
    </row>
    <row r="559" spans="16:18" ht="14.25" customHeight="1" x14ac:dyDescent="0.3">
      <c r="P559" s="67"/>
      <c r="Q559" s="67"/>
      <c r="R559" s="67"/>
    </row>
    <row r="560" spans="16:18" ht="14.25" customHeight="1" x14ac:dyDescent="0.3">
      <c r="P560" s="67"/>
      <c r="Q560" s="67"/>
      <c r="R560" s="67"/>
    </row>
    <row r="561" spans="16:18" ht="14.25" customHeight="1" x14ac:dyDescent="0.3">
      <c r="P561" s="67"/>
      <c r="Q561" s="67"/>
      <c r="R561" s="67"/>
    </row>
    <row r="562" spans="16:18" ht="14.25" customHeight="1" x14ac:dyDescent="0.3">
      <c r="P562" s="67"/>
      <c r="Q562" s="67"/>
      <c r="R562" s="67"/>
    </row>
    <row r="563" spans="16:18" ht="14.25" customHeight="1" x14ac:dyDescent="0.3">
      <c r="P563" s="67"/>
      <c r="Q563" s="67"/>
      <c r="R563" s="67"/>
    </row>
    <row r="564" spans="16:18" ht="14.25" customHeight="1" x14ac:dyDescent="0.3">
      <c r="P564" s="67"/>
      <c r="Q564" s="67"/>
      <c r="R564" s="67"/>
    </row>
    <row r="565" spans="16:18" ht="14.25" customHeight="1" x14ac:dyDescent="0.3">
      <c r="P565" s="67"/>
      <c r="Q565" s="67"/>
      <c r="R565" s="67"/>
    </row>
    <row r="566" spans="16:18" ht="14.25" customHeight="1" x14ac:dyDescent="0.3">
      <c r="P566" s="67"/>
      <c r="Q566" s="67"/>
      <c r="R566" s="67"/>
    </row>
    <row r="567" spans="16:18" ht="14.25" customHeight="1" x14ac:dyDescent="0.3">
      <c r="P567" s="67"/>
      <c r="Q567" s="67"/>
      <c r="R567" s="67"/>
    </row>
    <row r="568" spans="16:18" ht="14.25" customHeight="1" x14ac:dyDescent="0.3">
      <c r="P568" s="67"/>
      <c r="Q568" s="67"/>
      <c r="R568" s="67"/>
    </row>
    <row r="569" spans="16:18" ht="14.25" customHeight="1" x14ac:dyDescent="0.3">
      <c r="P569" s="67"/>
      <c r="Q569" s="67"/>
      <c r="R569" s="67"/>
    </row>
    <row r="570" spans="16:18" ht="14.25" customHeight="1" x14ac:dyDescent="0.3">
      <c r="P570" s="67"/>
      <c r="Q570" s="67"/>
      <c r="R570" s="67"/>
    </row>
    <row r="571" spans="16:18" ht="14.25" customHeight="1" x14ac:dyDescent="0.3">
      <c r="P571" s="67"/>
      <c r="Q571" s="67"/>
      <c r="R571" s="67"/>
    </row>
    <row r="572" spans="16:18" ht="14.25" customHeight="1" x14ac:dyDescent="0.3">
      <c r="P572" s="67"/>
      <c r="Q572" s="67"/>
      <c r="R572" s="67"/>
    </row>
    <row r="573" spans="16:18" ht="14.25" customHeight="1" x14ac:dyDescent="0.3">
      <c r="P573" s="67"/>
      <c r="Q573" s="67"/>
      <c r="R573" s="67"/>
    </row>
    <row r="574" spans="16:18" ht="14.25" customHeight="1" x14ac:dyDescent="0.3">
      <c r="P574" s="67"/>
      <c r="Q574" s="67"/>
      <c r="R574" s="67"/>
    </row>
    <row r="575" spans="16:18" ht="14.25" customHeight="1" x14ac:dyDescent="0.3">
      <c r="P575" s="67"/>
      <c r="Q575" s="67"/>
      <c r="R575" s="67"/>
    </row>
    <row r="576" spans="16:18" ht="14.25" customHeight="1" x14ac:dyDescent="0.3">
      <c r="P576" s="67"/>
      <c r="Q576" s="67"/>
      <c r="R576" s="67"/>
    </row>
    <row r="577" spans="16:18" ht="14.25" customHeight="1" x14ac:dyDescent="0.3">
      <c r="P577" s="67"/>
      <c r="Q577" s="67"/>
      <c r="R577" s="67"/>
    </row>
    <row r="578" spans="16:18" ht="14.25" customHeight="1" x14ac:dyDescent="0.3">
      <c r="P578" s="67"/>
      <c r="Q578" s="67"/>
      <c r="R578" s="67"/>
    </row>
    <row r="579" spans="16:18" ht="14.25" customHeight="1" x14ac:dyDescent="0.3">
      <c r="P579" s="67"/>
      <c r="Q579" s="67"/>
      <c r="R579" s="67"/>
    </row>
    <row r="580" spans="16:18" ht="14.25" customHeight="1" x14ac:dyDescent="0.3">
      <c r="P580" s="67"/>
      <c r="Q580" s="67"/>
      <c r="R580" s="67"/>
    </row>
    <row r="581" spans="16:18" ht="14.25" customHeight="1" x14ac:dyDescent="0.3">
      <c r="P581" s="67"/>
      <c r="Q581" s="67"/>
      <c r="R581" s="67"/>
    </row>
    <row r="582" spans="16:18" ht="14.25" customHeight="1" x14ac:dyDescent="0.3">
      <c r="P582" s="67"/>
      <c r="Q582" s="67"/>
      <c r="R582" s="67"/>
    </row>
    <row r="583" spans="16:18" ht="14.25" customHeight="1" x14ac:dyDescent="0.3">
      <c r="P583" s="67"/>
      <c r="Q583" s="67"/>
      <c r="R583" s="67"/>
    </row>
    <row r="584" spans="16:18" ht="14.25" customHeight="1" x14ac:dyDescent="0.3">
      <c r="P584" s="67"/>
      <c r="Q584" s="67"/>
      <c r="R584" s="67"/>
    </row>
    <row r="585" spans="16:18" ht="14.25" customHeight="1" x14ac:dyDescent="0.3">
      <c r="P585" s="67"/>
      <c r="Q585" s="67"/>
      <c r="R585" s="67"/>
    </row>
    <row r="586" spans="16:18" ht="14.25" customHeight="1" x14ac:dyDescent="0.3">
      <c r="P586" s="67"/>
      <c r="Q586" s="67"/>
      <c r="R586" s="67"/>
    </row>
    <row r="587" spans="16:18" ht="14.25" customHeight="1" x14ac:dyDescent="0.3">
      <c r="P587" s="67"/>
      <c r="Q587" s="67"/>
      <c r="R587" s="67"/>
    </row>
    <row r="588" spans="16:18" ht="14.25" customHeight="1" x14ac:dyDescent="0.3">
      <c r="P588" s="67"/>
      <c r="Q588" s="67"/>
      <c r="R588" s="67"/>
    </row>
    <row r="589" spans="16:18" ht="14.25" customHeight="1" x14ac:dyDescent="0.3">
      <c r="P589" s="67"/>
      <c r="Q589" s="67"/>
      <c r="R589" s="67"/>
    </row>
    <row r="590" spans="16:18" ht="14.25" customHeight="1" x14ac:dyDescent="0.3">
      <c r="P590" s="67"/>
      <c r="Q590" s="67"/>
      <c r="R590" s="67"/>
    </row>
    <row r="591" spans="16:18" ht="14.25" customHeight="1" x14ac:dyDescent="0.3">
      <c r="P591" s="67"/>
      <c r="Q591" s="67"/>
      <c r="R591" s="67"/>
    </row>
    <row r="592" spans="16:18" ht="14.25" customHeight="1" x14ac:dyDescent="0.3">
      <c r="P592" s="67"/>
      <c r="Q592" s="67"/>
      <c r="R592" s="67"/>
    </row>
    <row r="593" spans="16:18" ht="14.25" customHeight="1" x14ac:dyDescent="0.3">
      <c r="P593" s="67"/>
      <c r="Q593" s="67"/>
      <c r="R593" s="67"/>
    </row>
    <row r="594" spans="16:18" ht="14.25" customHeight="1" x14ac:dyDescent="0.3">
      <c r="P594" s="67"/>
      <c r="Q594" s="67"/>
      <c r="R594" s="67"/>
    </row>
    <row r="595" spans="16:18" ht="14.25" customHeight="1" x14ac:dyDescent="0.3">
      <c r="P595" s="67"/>
      <c r="Q595" s="67"/>
      <c r="R595" s="67"/>
    </row>
    <row r="596" spans="16:18" ht="14.25" customHeight="1" x14ac:dyDescent="0.3">
      <c r="P596" s="67"/>
      <c r="Q596" s="67"/>
      <c r="R596" s="67"/>
    </row>
    <row r="597" spans="16:18" ht="14.25" customHeight="1" x14ac:dyDescent="0.3">
      <c r="P597" s="67"/>
      <c r="Q597" s="67"/>
      <c r="R597" s="67"/>
    </row>
    <row r="598" spans="16:18" ht="14.25" customHeight="1" x14ac:dyDescent="0.3">
      <c r="P598" s="67"/>
      <c r="Q598" s="67"/>
      <c r="R598" s="67"/>
    </row>
    <row r="599" spans="16:18" ht="14.25" customHeight="1" x14ac:dyDescent="0.3">
      <c r="P599" s="67"/>
      <c r="Q599" s="67"/>
      <c r="R599" s="67"/>
    </row>
    <row r="600" spans="16:18" ht="14.25" customHeight="1" x14ac:dyDescent="0.3">
      <c r="P600" s="67"/>
      <c r="Q600" s="67"/>
      <c r="R600" s="67"/>
    </row>
    <row r="601" spans="16:18" ht="14.25" customHeight="1" x14ac:dyDescent="0.3">
      <c r="P601" s="67"/>
      <c r="Q601" s="67"/>
      <c r="R601" s="67"/>
    </row>
    <row r="602" spans="16:18" ht="14.25" customHeight="1" x14ac:dyDescent="0.3">
      <c r="P602" s="67"/>
      <c r="Q602" s="67"/>
      <c r="R602" s="67"/>
    </row>
    <row r="603" spans="16:18" ht="14.25" customHeight="1" x14ac:dyDescent="0.3">
      <c r="P603" s="67"/>
      <c r="Q603" s="67"/>
      <c r="R603" s="67"/>
    </row>
    <row r="604" spans="16:18" ht="14.25" customHeight="1" x14ac:dyDescent="0.3">
      <c r="P604" s="67"/>
      <c r="Q604" s="67"/>
      <c r="R604" s="67"/>
    </row>
    <row r="605" spans="16:18" ht="14.25" customHeight="1" x14ac:dyDescent="0.3">
      <c r="P605" s="67"/>
      <c r="Q605" s="67"/>
      <c r="R605" s="67"/>
    </row>
    <row r="606" spans="16:18" ht="14.25" customHeight="1" x14ac:dyDescent="0.3">
      <c r="P606" s="67"/>
      <c r="Q606" s="67"/>
      <c r="R606" s="67"/>
    </row>
    <row r="607" spans="16:18" ht="14.25" customHeight="1" x14ac:dyDescent="0.3">
      <c r="P607" s="67"/>
      <c r="Q607" s="67"/>
      <c r="R607" s="67"/>
    </row>
    <row r="608" spans="16:18" ht="14.25" customHeight="1" x14ac:dyDescent="0.3">
      <c r="P608" s="67"/>
      <c r="Q608" s="67"/>
      <c r="R608" s="67"/>
    </row>
    <row r="609" spans="16:18" ht="14.25" customHeight="1" x14ac:dyDescent="0.3">
      <c r="P609" s="67"/>
      <c r="Q609" s="67"/>
      <c r="R609" s="67"/>
    </row>
    <row r="610" spans="16:18" ht="14.25" customHeight="1" x14ac:dyDescent="0.3">
      <c r="P610" s="67"/>
      <c r="Q610" s="67"/>
      <c r="R610" s="67"/>
    </row>
    <row r="611" spans="16:18" ht="14.25" customHeight="1" x14ac:dyDescent="0.3">
      <c r="P611" s="67"/>
      <c r="Q611" s="67"/>
      <c r="R611" s="67"/>
    </row>
    <row r="612" spans="16:18" ht="14.25" customHeight="1" x14ac:dyDescent="0.3">
      <c r="P612" s="67"/>
      <c r="Q612" s="67"/>
      <c r="R612" s="67"/>
    </row>
    <row r="613" spans="16:18" ht="14.25" customHeight="1" x14ac:dyDescent="0.3">
      <c r="P613" s="67"/>
      <c r="Q613" s="67"/>
      <c r="R613" s="67"/>
    </row>
    <row r="614" spans="16:18" ht="14.25" customHeight="1" x14ac:dyDescent="0.3">
      <c r="P614" s="67"/>
      <c r="Q614" s="67"/>
      <c r="R614" s="67"/>
    </row>
    <row r="615" spans="16:18" ht="14.25" customHeight="1" x14ac:dyDescent="0.3">
      <c r="P615" s="67"/>
      <c r="Q615" s="67"/>
      <c r="R615" s="67"/>
    </row>
    <row r="616" spans="16:18" ht="14.25" customHeight="1" x14ac:dyDescent="0.3">
      <c r="P616" s="67"/>
      <c r="Q616" s="67"/>
      <c r="R616" s="67"/>
    </row>
    <row r="617" spans="16:18" ht="14.25" customHeight="1" x14ac:dyDescent="0.3">
      <c r="P617" s="67"/>
      <c r="Q617" s="67"/>
      <c r="R617" s="67"/>
    </row>
    <row r="618" spans="16:18" ht="14.25" customHeight="1" x14ac:dyDescent="0.3">
      <c r="P618" s="67"/>
      <c r="Q618" s="67"/>
      <c r="R618" s="67"/>
    </row>
    <row r="619" spans="16:18" ht="14.25" customHeight="1" x14ac:dyDescent="0.3">
      <c r="P619" s="67"/>
      <c r="Q619" s="67"/>
      <c r="R619" s="67"/>
    </row>
    <row r="620" spans="16:18" ht="14.25" customHeight="1" x14ac:dyDescent="0.3">
      <c r="P620" s="67"/>
      <c r="Q620" s="67"/>
      <c r="R620" s="67"/>
    </row>
    <row r="621" spans="16:18" ht="14.25" customHeight="1" x14ac:dyDescent="0.3">
      <c r="P621" s="67"/>
      <c r="Q621" s="67"/>
      <c r="R621" s="67"/>
    </row>
    <row r="622" spans="16:18" ht="14.25" customHeight="1" x14ac:dyDescent="0.3">
      <c r="P622" s="67"/>
      <c r="Q622" s="67"/>
      <c r="R622" s="67"/>
    </row>
    <row r="623" spans="16:18" ht="14.25" customHeight="1" x14ac:dyDescent="0.3">
      <c r="P623" s="67"/>
      <c r="Q623" s="67"/>
      <c r="R623" s="67"/>
    </row>
    <row r="624" spans="16:18" ht="14.25" customHeight="1" x14ac:dyDescent="0.3">
      <c r="P624" s="67"/>
      <c r="Q624" s="67"/>
      <c r="R624" s="67"/>
    </row>
    <row r="625" spans="16:18" ht="14.25" customHeight="1" x14ac:dyDescent="0.3">
      <c r="P625" s="67"/>
      <c r="Q625" s="67"/>
      <c r="R625" s="67"/>
    </row>
    <row r="626" spans="16:18" ht="14.25" customHeight="1" x14ac:dyDescent="0.3">
      <c r="P626" s="67"/>
      <c r="Q626" s="67"/>
      <c r="R626" s="67"/>
    </row>
    <row r="627" spans="16:18" ht="14.25" customHeight="1" x14ac:dyDescent="0.3">
      <c r="P627" s="67"/>
      <c r="Q627" s="67"/>
      <c r="R627" s="67"/>
    </row>
    <row r="628" spans="16:18" ht="14.25" customHeight="1" x14ac:dyDescent="0.3">
      <c r="P628" s="67"/>
      <c r="Q628" s="67"/>
      <c r="R628" s="67"/>
    </row>
    <row r="629" spans="16:18" ht="14.25" customHeight="1" x14ac:dyDescent="0.3">
      <c r="P629" s="67"/>
      <c r="Q629" s="67"/>
      <c r="R629" s="67"/>
    </row>
    <row r="630" spans="16:18" ht="14.25" customHeight="1" x14ac:dyDescent="0.3">
      <c r="P630" s="67"/>
      <c r="Q630" s="67"/>
      <c r="R630" s="67"/>
    </row>
    <row r="631" spans="16:18" ht="14.25" customHeight="1" x14ac:dyDescent="0.3">
      <c r="P631" s="67"/>
      <c r="Q631" s="67"/>
      <c r="R631" s="67"/>
    </row>
    <row r="632" spans="16:18" ht="14.25" customHeight="1" x14ac:dyDescent="0.3">
      <c r="P632" s="67"/>
      <c r="Q632" s="67"/>
      <c r="R632" s="67"/>
    </row>
    <row r="633" spans="16:18" ht="14.25" customHeight="1" x14ac:dyDescent="0.3">
      <c r="P633" s="67"/>
      <c r="Q633" s="67"/>
      <c r="R633" s="67"/>
    </row>
    <row r="634" spans="16:18" ht="14.25" customHeight="1" x14ac:dyDescent="0.3">
      <c r="P634" s="67"/>
      <c r="Q634" s="67"/>
      <c r="R634" s="67"/>
    </row>
    <row r="635" spans="16:18" ht="14.25" customHeight="1" x14ac:dyDescent="0.3">
      <c r="P635" s="67"/>
      <c r="Q635" s="67"/>
      <c r="R635" s="67"/>
    </row>
    <row r="636" spans="16:18" ht="14.25" customHeight="1" x14ac:dyDescent="0.3">
      <c r="P636" s="67"/>
      <c r="Q636" s="67"/>
      <c r="R636" s="67"/>
    </row>
    <row r="637" spans="16:18" ht="14.25" customHeight="1" x14ac:dyDescent="0.3">
      <c r="P637" s="67"/>
      <c r="Q637" s="67"/>
      <c r="R637" s="67"/>
    </row>
    <row r="638" spans="16:18" ht="14.25" customHeight="1" x14ac:dyDescent="0.3">
      <c r="P638" s="67"/>
      <c r="Q638" s="67"/>
      <c r="R638" s="67"/>
    </row>
    <row r="639" spans="16:18" ht="14.25" customHeight="1" x14ac:dyDescent="0.3">
      <c r="P639" s="67"/>
      <c r="Q639" s="67"/>
      <c r="R639" s="67"/>
    </row>
    <row r="640" spans="16:18" ht="14.25" customHeight="1" x14ac:dyDescent="0.3">
      <c r="P640" s="67"/>
      <c r="Q640" s="67"/>
      <c r="R640" s="67"/>
    </row>
    <row r="641" spans="16:18" ht="14.25" customHeight="1" x14ac:dyDescent="0.3">
      <c r="P641" s="67"/>
      <c r="Q641" s="67"/>
      <c r="R641" s="67"/>
    </row>
    <row r="642" spans="16:18" ht="14.25" customHeight="1" x14ac:dyDescent="0.3">
      <c r="P642" s="67"/>
      <c r="Q642" s="67"/>
      <c r="R642" s="67"/>
    </row>
    <row r="643" spans="16:18" ht="14.25" customHeight="1" x14ac:dyDescent="0.3">
      <c r="P643" s="67"/>
      <c r="Q643" s="67"/>
      <c r="R643" s="67"/>
    </row>
    <row r="644" spans="16:18" ht="14.25" customHeight="1" x14ac:dyDescent="0.3">
      <c r="P644" s="67"/>
      <c r="Q644" s="67"/>
      <c r="R644" s="67"/>
    </row>
    <row r="645" spans="16:18" ht="14.25" customHeight="1" x14ac:dyDescent="0.3">
      <c r="P645" s="67"/>
      <c r="Q645" s="67"/>
      <c r="R645" s="67"/>
    </row>
    <row r="646" spans="16:18" ht="14.25" customHeight="1" x14ac:dyDescent="0.3">
      <c r="P646" s="67"/>
      <c r="Q646" s="67"/>
      <c r="R646" s="67"/>
    </row>
    <row r="647" spans="16:18" ht="14.25" customHeight="1" x14ac:dyDescent="0.3">
      <c r="P647" s="67"/>
      <c r="Q647" s="67"/>
      <c r="R647" s="67"/>
    </row>
    <row r="648" spans="16:18" ht="14.25" customHeight="1" x14ac:dyDescent="0.3">
      <c r="P648" s="67"/>
      <c r="Q648" s="67"/>
      <c r="R648" s="67"/>
    </row>
    <row r="649" spans="16:18" ht="14.25" customHeight="1" x14ac:dyDescent="0.3">
      <c r="P649" s="67"/>
      <c r="Q649" s="67"/>
      <c r="R649" s="67"/>
    </row>
    <row r="650" spans="16:18" ht="14.25" customHeight="1" x14ac:dyDescent="0.3">
      <c r="P650" s="67"/>
      <c r="Q650" s="67"/>
      <c r="R650" s="67"/>
    </row>
    <row r="651" spans="16:18" ht="14.25" customHeight="1" x14ac:dyDescent="0.3">
      <c r="P651" s="67"/>
      <c r="Q651" s="67"/>
      <c r="R651" s="67"/>
    </row>
    <row r="652" spans="16:18" ht="14.25" customHeight="1" x14ac:dyDescent="0.3">
      <c r="P652" s="67"/>
      <c r="Q652" s="67"/>
      <c r="R652" s="67"/>
    </row>
    <row r="653" spans="16:18" ht="14.25" customHeight="1" x14ac:dyDescent="0.3">
      <c r="P653" s="67"/>
      <c r="Q653" s="67"/>
      <c r="R653" s="67"/>
    </row>
    <row r="654" spans="16:18" ht="14.25" customHeight="1" x14ac:dyDescent="0.3">
      <c r="P654" s="67"/>
      <c r="Q654" s="67"/>
      <c r="R654" s="67"/>
    </row>
    <row r="655" spans="16:18" ht="14.25" customHeight="1" x14ac:dyDescent="0.3">
      <c r="P655" s="67"/>
      <c r="Q655" s="67"/>
      <c r="R655" s="67"/>
    </row>
    <row r="656" spans="16:18" ht="14.25" customHeight="1" x14ac:dyDescent="0.3">
      <c r="P656" s="67"/>
      <c r="Q656" s="67"/>
      <c r="R656" s="67"/>
    </row>
    <row r="657" spans="16:18" ht="14.25" customHeight="1" x14ac:dyDescent="0.3">
      <c r="P657" s="67"/>
      <c r="Q657" s="67"/>
      <c r="R657" s="67"/>
    </row>
    <row r="658" spans="16:18" ht="14.25" customHeight="1" x14ac:dyDescent="0.3">
      <c r="P658" s="67"/>
      <c r="Q658" s="67"/>
      <c r="R658" s="67"/>
    </row>
    <row r="659" spans="16:18" ht="14.25" customHeight="1" x14ac:dyDescent="0.3">
      <c r="P659" s="67"/>
      <c r="Q659" s="67"/>
      <c r="R659" s="67"/>
    </row>
    <row r="660" spans="16:18" ht="14.25" customHeight="1" x14ac:dyDescent="0.3">
      <c r="P660" s="67"/>
      <c r="Q660" s="67"/>
      <c r="R660" s="67"/>
    </row>
    <row r="661" spans="16:18" ht="14.25" customHeight="1" x14ac:dyDescent="0.3">
      <c r="P661" s="67"/>
      <c r="Q661" s="67"/>
      <c r="R661" s="67"/>
    </row>
    <row r="662" spans="16:18" ht="14.25" customHeight="1" x14ac:dyDescent="0.3">
      <c r="P662" s="67"/>
      <c r="Q662" s="67"/>
      <c r="R662" s="67"/>
    </row>
    <row r="663" spans="16:18" ht="14.25" customHeight="1" x14ac:dyDescent="0.3">
      <c r="P663" s="67"/>
      <c r="Q663" s="67"/>
      <c r="R663" s="67"/>
    </row>
    <row r="664" spans="16:18" ht="14.25" customHeight="1" x14ac:dyDescent="0.3">
      <c r="P664" s="67"/>
      <c r="Q664" s="67"/>
      <c r="R664" s="67"/>
    </row>
    <row r="665" spans="16:18" ht="14.25" customHeight="1" x14ac:dyDescent="0.3">
      <c r="P665" s="67"/>
      <c r="Q665" s="67"/>
      <c r="R665" s="67"/>
    </row>
    <row r="666" spans="16:18" ht="14.25" customHeight="1" x14ac:dyDescent="0.3">
      <c r="P666" s="67"/>
      <c r="Q666" s="67"/>
      <c r="R666" s="67"/>
    </row>
    <row r="667" spans="16:18" ht="14.25" customHeight="1" x14ac:dyDescent="0.3">
      <c r="P667" s="67"/>
      <c r="Q667" s="67"/>
      <c r="R667" s="67"/>
    </row>
    <row r="668" spans="16:18" ht="14.25" customHeight="1" x14ac:dyDescent="0.3">
      <c r="P668" s="67"/>
      <c r="Q668" s="67"/>
      <c r="R668" s="67"/>
    </row>
    <row r="669" spans="16:18" ht="14.25" customHeight="1" x14ac:dyDescent="0.3">
      <c r="P669" s="67"/>
      <c r="Q669" s="67"/>
      <c r="R669" s="67"/>
    </row>
    <row r="670" spans="16:18" ht="14.25" customHeight="1" x14ac:dyDescent="0.3">
      <c r="P670" s="67"/>
      <c r="Q670" s="67"/>
      <c r="R670" s="67"/>
    </row>
    <row r="671" spans="16:18" ht="14.25" customHeight="1" x14ac:dyDescent="0.3">
      <c r="P671" s="67"/>
      <c r="Q671" s="67"/>
      <c r="R671" s="67"/>
    </row>
    <row r="672" spans="16:18" ht="14.25" customHeight="1" x14ac:dyDescent="0.3">
      <c r="P672" s="67"/>
      <c r="Q672" s="67"/>
      <c r="R672" s="67"/>
    </row>
    <row r="673" spans="16:18" ht="14.25" customHeight="1" x14ac:dyDescent="0.3">
      <c r="P673" s="67"/>
      <c r="Q673" s="67"/>
      <c r="R673" s="67"/>
    </row>
    <row r="674" spans="16:18" ht="14.25" customHeight="1" x14ac:dyDescent="0.3">
      <c r="P674" s="67"/>
      <c r="Q674" s="67"/>
      <c r="R674" s="67"/>
    </row>
    <row r="675" spans="16:18" ht="14.25" customHeight="1" x14ac:dyDescent="0.3">
      <c r="P675" s="67"/>
      <c r="Q675" s="67"/>
      <c r="R675" s="67"/>
    </row>
    <row r="676" spans="16:18" ht="14.25" customHeight="1" x14ac:dyDescent="0.3">
      <c r="P676" s="67"/>
      <c r="Q676" s="67"/>
      <c r="R676" s="67"/>
    </row>
    <row r="677" spans="16:18" ht="14.25" customHeight="1" x14ac:dyDescent="0.3">
      <c r="P677" s="67"/>
      <c r="Q677" s="67"/>
      <c r="R677" s="67"/>
    </row>
    <row r="678" spans="16:18" ht="14.25" customHeight="1" x14ac:dyDescent="0.3">
      <c r="P678" s="67"/>
      <c r="Q678" s="67"/>
      <c r="R678" s="67"/>
    </row>
    <row r="679" spans="16:18" ht="14.25" customHeight="1" x14ac:dyDescent="0.3">
      <c r="P679" s="67"/>
      <c r="Q679" s="67"/>
      <c r="R679" s="67"/>
    </row>
    <row r="680" spans="16:18" ht="14.25" customHeight="1" x14ac:dyDescent="0.3">
      <c r="P680" s="67"/>
      <c r="Q680" s="67"/>
      <c r="R680" s="67"/>
    </row>
    <row r="681" spans="16:18" ht="14.25" customHeight="1" x14ac:dyDescent="0.3">
      <c r="P681" s="67"/>
      <c r="Q681" s="67"/>
      <c r="R681" s="67"/>
    </row>
    <row r="682" spans="16:18" ht="14.25" customHeight="1" x14ac:dyDescent="0.3">
      <c r="P682" s="67"/>
      <c r="Q682" s="67"/>
      <c r="R682" s="67"/>
    </row>
    <row r="683" spans="16:18" ht="14.25" customHeight="1" x14ac:dyDescent="0.3">
      <c r="P683" s="67"/>
      <c r="Q683" s="67"/>
      <c r="R683" s="67"/>
    </row>
    <row r="684" spans="16:18" ht="14.25" customHeight="1" x14ac:dyDescent="0.3">
      <c r="P684" s="67"/>
      <c r="Q684" s="67"/>
      <c r="R684" s="67"/>
    </row>
    <row r="685" spans="16:18" ht="14.25" customHeight="1" x14ac:dyDescent="0.3">
      <c r="P685" s="67"/>
      <c r="Q685" s="67"/>
      <c r="R685" s="67"/>
    </row>
    <row r="686" spans="16:18" ht="14.25" customHeight="1" x14ac:dyDescent="0.3">
      <c r="P686" s="67"/>
      <c r="Q686" s="67"/>
      <c r="R686" s="67"/>
    </row>
    <row r="687" spans="16:18" ht="14.25" customHeight="1" x14ac:dyDescent="0.3">
      <c r="P687" s="67"/>
      <c r="Q687" s="67"/>
      <c r="R687" s="67"/>
    </row>
    <row r="688" spans="16:18" ht="14.25" customHeight="1" x14ac:dyDescent="0.3">
      <c r="P688" s="67"/>
      <c r="Q688" s="67"/>
      <c r="R688" s="67"/>
    </row>
    <row r="689" spans="16:18" ht="14.25" customHeight="1" x14ac:dyDescent="0.3">
      <c r="P689" s="67"/>
      <c r="Q689" s="67"/>
      <c r="R689" s="67"/>
    </row>
    <row r="690" spans="16:18" ht="14.25" customHeight="1" x14ac:dyDescent="0.3">
      <c r="P690" s="67"/>
      <c r="Q690" s="67"/>
      <c r="R690" s="67"/>
    </row>
    <row r="691" spans="16:18" ht="14.25" customHeight="1" x14ac:dyDescent="0.3">
      <c r="P691" s="67"/>
      <c r="Q691" s="67"/>
      <c r="R691" s="67"/>
    </row>
    <row r="692" spans="16:18" ht="14.25" customHeight="1" x14ac:dyDescent="0.3">
      <c r="P692" s="67"/>
      <c r="Q692" s="67"/>
      <c r="R692" s="67"/>
    </row>
    <row r="693" spans="16:18" ht="14.25" customHeight="1" x14ac:dyDescent="0.3">
      <c r="P693" s="67"/>
      <c r="Q693" s="67"/>
      <c r="R693" s="67"/>
    </row>
    <row r="694" spans="16:18" ht="14.25" customHeight="1" x14ac:dyDescent="0.3">
      <c r="P694" s="67"/>
      <c r="Q694" s="67"/>
      <c r="R694" s="67"/>
    </row>
    <row r="695" spans="16:18" ht="14.25" customHeight="1" x14ac:dyDescent="0.3">
      <c r="P695" s="67"/>
      <c r="Q695" s="67"/>
      <c r="R695" s="67"/>
    </row>
    <row r="696" spans="16:18" ht="14.25" customHeight="1" x14ac:dyDescent="0.3">
      <c r="P696" s="67"/>
      <c r="Q696" s="67"/>
      <c r="R696" s="67"/>
    </row>
    <row r="697" spans="16:18" ht="14.25" customHeight="1" x14ac:dyDescent="0.3">
      <c r="P697" s="67"/>
      <c r="Q697" s="67"/>
      <c r="R697" s="67"/>
    </row>
    <row r="698" spans="16:18" ht="14.25" customHeight="1" x14ac:dyDescent="0.3">
      <c r="P698" s="67"/>
      <c r="Q698" s="67"/>
      <c r="R698" s="67"/>
    </row>
    <row r="699" spans="16:18" ht="14.25" customHeight="1" x14ac:dyDescent="0.3">
      <c r="P699" s="67"/>
      <c r="Q699" s="67"/>
      <c r="R699" s="67"/>
    </row>
    <row r="700" spans="16:18" ht="14.25" customHeight="1" x14ac:dyDescent="0.3">
      <c r="P700" s="67"/>
      <c r="Q700" s="67"/>
      <c r="R700" s="67"/>
    </row>
    <row r="701" spans="16:18" ht="14.25" customHeight="1" x14ac:dyDescent="0.3">
      <c r="P701" s="67"/>
      <c r="Q701" s="67"/>
      <c r="R701" s="67"/>
    </row>
    <row r="702" spans="16:18" ht="14.25" customHeight="1" x14ac:dyDescent="0.3">
      <c r="P702" s="67"/>
      <c r="Q702" s="67"/>
      <c r="R702" s="67"/>
    </row>
    <row r="703" spans="16:18" ht="14.25" customHeight="1" x14ac:dyDescent="0.3">
      <c r="P703" s="67"/>
      <c r="Q703" s="67"/>
      <c r="R703" s="67"/>
    </row>
    <row r="704" spans="16:18" ht="14.25" customHeight="1" x14ac:dyDescent="0.3">
      <c r="P704" s="67"/>
      <c r="Q704" s="67"/>
      <c r="R704" s="67"/>
    </row>
    <row r="705" spans="16:18" ht="14.25" customHeight="1" x14ac:dyDescent="0.3">
      <c r="P705" s="67"/>
      <c r="Q705" s="67"/>
      <c r="R705" s="67"/>
    </row>
    <row r="706" spans="16:18" ht="14.25" customHeight="1" x14ac:dyDescent="0.3">
      <c r="P706" s="67"/>
      <c r="Q706" s="67"/>
      <c r="R706" s="67"/>
    </row>
    <row r="707" spans="16:18" ht="14.25" customHeight="1" x14ac:dyDescent="0.3">
      <c r="P707" s="67"/>
      <c r="Q707" s="67"/>
      <c r="R707" s="67"/>
    </row>
    <row r="708" spans="16:18" ht="14.25" customHeight="1" x14ac:dyDescent="0.3">
      <c r="P708" s="67"/>
      <c r="Q708" s="67"/>
      <c r="R708" s="67"/>
    </row>
    <row r="709" spans="16:18" ht="14.25" customHeight="1" x14ac:dyDescent="0.3">
      <c r="P709" s="67"/>
      <c r="Q709" s="67"/>
      <c r="R709" s="67"/>
    </row>
    <row r="710" spans="16:18" ht="14.25" customHeight="1" x14ac:dyDescent="0.3">
      <c r="P710" s="67"/>
      <c r="Q710" s="67"/>
      <c r="R710" s="67"/>
    </row>
    <row r="711" spans="16:18" ht="14.25" customHeight="1" x14ac:dyDescent="0.3">
      <c r="P711" s="67"/>
      <c r="Q711" s="67"/>
      <c r="R711" s="67"/>
    </row>
    <row r="712" spans="16:18" ht="14.25" customHeight="1" x14ac:dyDescent="0.3">
      <c r="P712" s="67"/>
      <c r="Q712" s="67"/>
      <c r="R712" s="67"/>
    </row>
    <row r="713" spans="16:18" ht="14.25" customHeight="1" x14ac:dyDescent="0.3">
      <c r="P713" s="67"/>
      <c r="Q713" s="67"/>
      <c r="R713" s="67"/>
    </row>
    <row r="714" spans="16:18" ht="14.25" customHeight="1" x14ac:dyDescent="0.3">
      <c r="P714" s="67"/>
      <c r="Q714" s="67"/>
      <c r="R714" s="67"/>
    </row>
    <row r="715" spans="16:18" ht="14.25" customHeight="1" x14ac:dyDescent="0.3">
      <c r="P715" s="67"/>
      <c r="Q715" s="67"/>
      <c r="R715" s="67"/>
    </row>
    <row r="716" spans="16:18" ht="14.25" customHeight="1" x14ac:dyDescent="0.3">
      <c r="P716" s="67"/>
      <c r="Q716" s="67"/>
      <c r="R716" s="67"/>
    </row>
    <row r="717" spans="16:18" ht="14.25" customHeight="1" x14ac:dyDescent="0.3">
      <c r="P717" s="67"/>
      <c r="Q717" s="67"/>
      <c r="R717" s="67"/>
    </row>
    <row r="718" spans="16:18" ht="14.25" customHeight="1" x14ac:dyDescent="0.3">
      <c r="P718" s="67"/>
      <c r="Q718" s="67"/>
      <c r="R718" s="67"/>
    </row>
    <row r="719" spans="16:18" ht="14.25" customHeight="1" x14ac:dyDescent="0.3">
      <c r="P719" s="67"/>
      <c r="Q719" s="67"/>
      <c r="R719" s="67"/>
    </row>
    <row r="720" spans="16:18" ht="14.25" customHeight="1" x14ac:dyDescent="0.3">
      <c r="P720" s="67"/>
      <c r="Q720" s="67"/>
      <c r="R720" s="67"/>
    </row>
    <row r="721" spans="16:18" ht="14.25" customHeight="1" x14ac:dyDescent="0.3">
      <c r="P721" s="67"/>
      <c r="Q721" s="67"/>
      <c r="R721" s="67"/>
    </row>
    <row r="722" spans="16:18" ht="14.25" customHeight="1" x14ac:dyDescent="0.3">
      <c r="P722" s="67"/>
      <c r="Q722" s="67"/>
      <c r="R722" s="67"/>
    </row>
    <row r="723" spans="16:18" ht="14.25" customHeight="1" x14ac:dyDescent="0.3">
      <c r="P723" s="67"/>
      <c r="Q723" s="67"/>
      <c r="R723" s="67"/>
    </row>
    <row r="724" spans="16:18" ht="14.25" customHeight="1" x14ac:dyDescent="0.3">
      <c r="P724" s="67"/>
      <c r="Q724" s="67"/>
      <c r="R724" s="67"/>
    </row>
    <row r="725" spans="16:18" ht="14.25" customHeight="1" x14ac:dyDescent="0.3">
      <c r="P725" s="67"/>
      <c r="Q725" s="67"/>
      <c r="R725" s="67"/>
    </row>
    <row r="726" spans="16:18" ht="14.25" customHeight="1" x14ac:dyDescent="0.3">
      <c r="P726" s="67"/>
      <c r="Q726" s="67"/>
      <c r="R726" s="67"/>
    </row>
    <row r="727" spans="16:18" ht="14.25" customHeight="1" x14ac:dyDescent="0.3">
      <c r="P727" s="67"/>
      <c r="Q727" s="67"/>
      <c r="R727" s="67"/>
    </row>
    <row r="728" spans="16:18" ht="14.25" customHeight="1" x14ac:dyDescent="0.3">
      <c r="P728" s="67"/>
      <c r="Q728" s="67"/>
      <c r="R728" s="67"/>
    </row>
    <row r="729" spans="16:18" ht="14.25" customHeight="1" x14ac:dyDescent="0.3">
      <c r="P729" s="67"/>
      <c r="Q729" s="67"/>
      <c r="R729" s="67"/>
    </row>
    <row r="730" spans="16:18" ht="14.25" customHeight="1" x14ac:dyDescent="0.3">
      <c r="P730" s="67"/>
      <c r="Q730" s="67"/>
      <c r="R730" s="67"/>
    </row>
    <row r="731" spans="16:18" ht="14.25" customHeight="1" x14ac:dyDescent="0.3">
      <c r="P731" s="67"/>
      <c r="Q731" s="67"/>
      <c r="R731" s="67"/>
    </row>
    <row r="732" spans="16:18" ht="14.25" customHeight="1" x14ac:dyDescent="0.3">
      <c r="P732" s="67"/>
      <c r="Q732" s="67"/>
      <c r="R732" s="67"/>
    </row>
    <row r="733" spans="16:18" ht="14.25" customHeight="1" x14ac:dyDescent="0.3">
      <c r="P733" s="67"/>
      <c r="Q733" s="67"/>
      <c r="R733" s="67"/>
    </row>
    <row r="734" spans="16:18" ht="14.25" customHeight="1" x14ac:dyDescent="0.3">
      <c r="P734" s="67"/>
      <c r="Q734" s="67"/>
      <c r="R734" s="67"/>
    </row>
    <row r="735" spans="16:18" ht="14.25" customHeight="1" x14ac:dyDescent="0.3">
      <c r="P735" s="67"/>
      <c r="Q735" s="67"/>
      <c r="R735" s="67"/>
    </row>
    <row r="736" spans="16:18" ht="14.25" customHeight="1" x14ac:dyDescent="0.3">
      <c r="P736" s="67"/>
      <c r="Q736" s="67"/>
      <c r="R736" s="67"/>
    </row>
    <row r="737" spans="16:18" ht="14.25" customHeight="1" x14ac:dyDescent="0.3">
      <c r="P737" s="67"/>
      <c r="Q737" s="67"/>
      <c r="R737" s="67"/>
    </row>
    <row r="738" spans="16:18" ht="14.25" customHeight="1" x14ac:dyDescent="0.3">
      <c r="P738" s="67"/>
      <c r="Q738" s="67"/>
      <c r="R738" s="67"/>
    </row>
    <row r="739" spans="16:18" ht="14.25" customHeight="1" x14ac:dyDescent="0.3">
      <c r="P739" s="67"/>
      <c r="Q739" s="67"/>
      <c r="R739" s="67"/>
    </row>
    <row r="740" spans="16:18" ht="14.25" customHeight="1" x14ac:dyDescent="0.3">
      <c r="P740" s="67"/>
      <c r="Q740" s="67"/>
      <c r="R740" s="67"/>
    </row>
    <row r="741" spans="16:18" ht="14.25" customHeight="1" x14ac:dyDescent="0.3">
      <c r="P741" s="67"/>
      <c r="Q741" s="67"/>
      <c r="R741" s="67"/>
    </row>
    <row r="742" spans="16:18" ht="14.25" customHeight="1" x14ac:dyDescent="0.3">
      <c r="P742" s="67"/>
      <c r="Q742" s="67"/>
      <c r="R742" s="67"/>
    </row>
    <row r="743" spans="16:18" ht="14.25" customHeight="1" x14ac:dyDescent="0.3">
      <c r="P743" s="67"/>
      <c r="Q743" s="67"/>
      <c r="R743" s="67"/>
    </row>
    <row r="744" spans="16:18" ht="14.25" customHeight="1" x14ac:dyDescent="0.3">
      <c r="P744" s="67"/>
      <c r="Q744" s="67"/>
      <c r="R744" s="67"/>
    </row>
    <row r="745" spans="16:18" ht="14.25" customHeight="1" x14ac:dyDescent="0.3">
      <c r="P745" s="67"/>
      <c r="Q745" s="67"/>
      <c r="R745" s="67"/>
    </row>
    <row r="746" spans="16:18" ht="14.25" customHeight="1" x14ac:dyDescent="0.3">
      <c r="P746" s="67"/>
      <c r="Q746" s="67"/>
      <c r="R746" s="67"/>
    </row>
    <row r="747" spans="16:18" ht="14.25" customHeight="1" x14ac:dyDescent="0.3">
      <c r="P747" s="67"/>
      <c r="Q747" s="67"/>
      <c r="R747" s="67"/>
    </row>
    <row r="748" spans="16:18" ht="14.25" customHeight="1" x14ac:dyDescent="0.3">
      <c r="P748" s="67"/>
      <c r="Q748" s="67"/>
      <c r="R748" s="67"/>
    </row>
    <row r="749" spans="16:18" ht="14.25" customHeight="1" x14ac:dyDescent="0.3">
      <c r="P749" s="67"/>
      <c r="Q749" s="67"/>
      <c r="R749" s="67"/>
    </row>
    <row r="750" spans="16:18" ht="14.25" customHeight="1" x14ac:dyDescent="0.3">
      <c r="P750" s="67"/>
      <c r="Q750" s="67"/>
      <c r="R750" s="67"/>
    </row>
    <row r="751" spans="16:18" ht="14.25" customHeight="1" x14ac:dyDescent="0.3">
      <c r="P751" s="67"/>
      <c r="Q751" s="67"/>
      <c r="R751" s="67"/>
    </row>
    <row r="752" spans="16:18" ht="14.25" customHeight="1" x14ac:dyDescent="0.3">
      <c r="P752" s="67"/>
      <c r="Q752" s="67"/>
      <c r="R752" s="67"/>
    </row>
    <row r="753" spans="16:18" ht="14.25" customHeight="1" x14ac:dyDescent="0.3">
      <c r="P753" s="67"/>
      <c r="Q753" s="67"/>
      <c r="R753" s="67"/>
    </row>
    <row r="754" spans="16:18" ht="14.25" customHeight="1" x14ac:dyDescent="0.3">
      <c r="P754" s="67"/>
      <c r="Q754" s="67"/>
      <c r="R754" s="67"/>
    </row>
    <row r="755" spans="16:18" ht="14.25" customHeight="1" x14ac:dyDescent="0.3">
      <c r="P755" s="67"/>
      <c r="Q755" s="67"/>
      <c r="R755" s="67"/>
    </row>
    <row r="756" spans="16:18" ht="14.25" customHeight="1" x14ac:dyDescent="0.3">
      <c r="P756" s="67"/>
      <c r="Q756" s="67"/>
      <c r="R756" s="67"/>
    </row>
    <row r="757" spans="16:18" ht="14.25" customHeight="1" x14ac:dyDescent="0.3">
      <c r="P757" s="67"/>
      <c r="Q757" s="67"/>
      <c r="R757" s="67"/>
    </row>
    <row r="758" spans="16:18" ht="14.25" customHeight="1" x14ac:dyDescent="0.3">
      <c r="P758" s="67"/>
      <c r="Q758" s="67"/>
      <c r="R758" s="67"/>
    </row>
    <row r="759" spans="16:18" ht="14.25" customHeight="1" x14ac:dyDescent="0.3">
      <c r="P759" s="67"/>
      <c r="Q759" s="67"/>
      <c r="R759" s="67"/>
    </row>
    <row r="760" spans="16:18" ht="14.25" customHeight="1" x14ac:dyDescent="0.3">
      <c r="P760" s="67"/>
      <c r="Q760" s="67"/>
      <c r="R760" s="67"/>
    </row>
    <row r="761" spans="16:18" ht="14.25" customHeight="1" x14ac:dyDescent="0.3">
      <c r="P761" s="67"/>
      <c r="Q761" s="67"/>
      <c r="R761" s="67"/>
    </row>
    <row r="762" spans="16:18" ht="14.25" customHeight="1" x14ac:dyDescent="0.3">
      <c r="P762" s="67"/>
      <c r="Q762" s="67"/>
      <c r="R762" s="67"/>
    </row>
    <row r="763" spans="16:18" ht="14.25" customHeight="1" x14ac:dyDescent="0.3">
      <c r="P763" s="67"/>
      <c r="Q763" s="67"/>
      <c r="R763" s="67"/>
    </row>
    <row r="764" spans="16:18" ht="14.25" customHeight="1" x14ac:dyDescent="0.3">
      <c r="P764" s="67"/>
      <c r="Q764" s="67"/>
      <c r="R764" s="67"/>
    </row>
    <row r="765" spans="16:18" ht="14.25" customHeight="1" x14ac:dyDescent="0.3">
      <c r="P765" s="67"/>
      <c r="Q765" s="67"/>
      <c r="R765" s="67"/>
    </row>
    <row r="766" spans="16:18" ht="14.25" customHeight="1" x14ac:dyDescent="0.3">
      <c r="P766" s="67"/>
      <c r="Q766" s="67"/>
      <c r="R766" s="67"/>
    </row>
    <row r="767" spans="16:18" ht="14.25" customHeight="1" x14ac:dyDescent="0.3">
      <c r="P767" s="67"/>
      <c r="Q767" s="67"/>
      <c r="R767" s="67"/>
    </row>
    <row r="768" spans="16:18" ht="14.25" customHeight="1" x14ac:dyDescent="0.3">
      <c r="P768" s="67"/>
      <c r="Q768" s="67"/>
      <c r="R768" s="67"/>
    </row>
    <row r="769" spans="16:18" ht="14.25" customHeight="1" x14ac:dyDescent="0.3">
      <c r="P769" s="67"/>
      <c r="Q769" s="67"/>
      <c r="R769" s="67"/>
    </row>
    <row r="770" spans="16:18" ht="14.25" customHeight="1" x14ac:dyDescent="0.3">
      <c r="P770" s="67"/>
      <c r="Q770" s="67"/>
      <c r="R770" s="67"/>
    </row>
    <row r="771" spans="16:18" ht="14.25" customHeight="1" x14ac:dyDescent="0.3">
      <c r="P771" s="67"/>
      <c r="Q771" s="67"/>
      <c r="R771" s="67"/>
    </row>
    <row r="772" spans="16:18" ht="14.25" customHeight="1" x14ac:dyDescent="0.3">
      <c r="P772" s="67"/>
      <c r="Q772" s="67"/>
      <c r="R772" s="67"/>
    </row>
    <row r="773" spans="16:18" ht="14.25" customHeight="1" x14ac:dyDescent="0.3">
      <c r="P773" s="67"/>
      <c r="Q773" s="67"/>
      <c r="R773" s="67"/>
    </row>
    <row r="774" spans="16:18" ht="14.25" customHeight="1" x14ac:dyDescent="0.3">
      <c r="P774" s="67"/>
      <c r="Q774" s="67"/>
      <c r="R774" s="67"/>
    </row>
    <row r="775" spans="16:18" ht="14.25" customHeight="1" x14ac:dyDescent="0.3">
      <c r="P775" s="67"/>
      <c r="Q775" s="67"/>
      <c r="R775" s="67"/>
    </row>
    <row r="776" spans="16:18" ht="14.25" customHeight="1" x14ac:dyDescent="0.3">
      <c r="P776" s="67"/>
      <c r="Q776" s="67"/>
      <c r="R776" s="67"/>
    </row>
    <row r="777" spans="16:18" ht="14.25" customHeight="1" x14ac:dyDescent="0.3">
      <c r="P777" s="67"/>
      <c r="Q777" s="67"/>
      <c r="R777" s="67"/>
    </row>
    <row r="778" spans="16:18" ht="14.25" customHeight="1" x14ac:dyDescent="0.3">
      <c r="P778" s="67"/>
      <c r="Q778" s="67"/>
      <c r="R778" s="67"/>
    </row>
    <row r="779" spans="16:18" ht="14.25" customHeight="1" x14ac:dyDescent="0.3">
      <c r="P779" s="67"/>
      <c r="Q779" s="67"/>
      <c r="R779" s="67"/>
    </row>
    <row r="780" spans="16:18" ht="14.25" customHeight="1" x14ac:dyDescent="0.3">
      <c r="P780" s="67"/>
      <c r="Q780" s="67"/>
      <c r="R780" s="67"/>
    </row>
    <row r="781" spans="16:18" ht="14.25" customHeight="1" x14ac:dyDescent="0.3">
      <c r="P781" s="67"/>
      <c r="Q781" s="67"/>
      <c r="R781" s="67"/>
    </row>
    <row r="782" spans="16:18" ht="14.25" customHeight="1" x14ac:dyDescent="0.3">
      <c r="P782" s="67"/>
      <c r="Q782" s="67"/>
      <c r="R782" s="67"/>
    </row>
    <row r="783" spans="16:18" ht="14.25" customHeight="1" x14ac:dyDescent="0.3">
      <c r="P783" s="67"/>
      <c r="Q783" s="67"/>
      <c r="R783" s="67"/>
    </row>
    <row r="784" spans="16:18" ht="14.25" customHeight="1" x14ac:dyDescent="0.3">
      <c r="P784" s="67"/>
      <c r="Q784" s="67"/>
      <c r="R784" s="67"/>
    </row>
    <row r="785" spans="16:18" ht="14.25" customHeight="1" x14ac:dyDescent="0.3">
      <c r="P785" s="67"/>
      <c r="Q785" s="67"/>
      <c r="R785" s="67"/>
    </row>
    <row r="786" spans="16:18" ht="14.25" customHeight="1" x14ac:dyDescent="0.3">
      <c r="P786" s="67"/>
      <c r="Q786" s="67"/>
      <c r="R786" s="67"/>
    </row>
    <row r="787" spans="16:18" ht="14.25" customHeight="1" x14ac:dyDescent="0.3">
      <c r="P787" s="67"/>
      <c r="Q787" s="67"/>
      <c r="R787" s="67"/>
    </row>
    <row r="788" spans="16:18" ht="14.25" customHeight="1" x14ac:dyDescent="0.3">
      <c r="P788" s="67"/>
      <c r="Q788" s="67"/>
      <c r="R788" s="67"/>
    </row>
    <row r="789" spans="16:18" ht="14.25" customHeight="1" x14ac:dyDescent="0.3">
      <c r="P789" s="67"/>
      <c r="Q789" s="67"/>
      <c r="R789" s="67"/>
    </row>
    <row r="790" spans="16:18" ht="14.25" customHeight="1" x14ac:dyDescent="0.3">
      <c r="P790" s="67"/>
      <c r="Q790" s="67"/>
      <c r="R790" s="67"/>
    </row>
    <row r="791" spans="16:18" ht="14.25" customHeight="1" x14ac:dyDescent="0.3">
      <c r="P791" s="67"/>
      <c r="Q791" s="67"/>
      <c r="R791" s="67"/>
    </row>
    <row r="792" spans="16:18" ht="14.25" customHeight="1" x14ac:dyDescent="0.3">
      <c r="P792" s="67"/>
      <c r="Q792" s="67"/>
      <c r="R792" s="67"/>
    </row>
    <row r="793" spans="16:18" ht="14.25" customHeight="1" x14ac:dyDescent="0.3">
      <c r="P793" s="67"/>
      <c r="Q793" s="67"/>
      <c r="R793" s="67"/>
    </row>
    <row r="794" spans="16:18" ht="14.25" customHeight="1" x14ac:dyDescent="0.3">
      <c r="P794" s="67"/>
      <c r="Q794" s="67"/>
      <c r="R794" s="67"/>
    </row>
    <row r="795" spans="16:18" ht="14.25" customHeight="1" x14ac:dyDescent="0.3">
      <c r="P795" s="67"/>
      <c r="Q795" s="67"/>
      <c r="R795" s="67"/>
    </row>
    <row r="796" spans="16:18" ht="14.25" customHeight="1" x14ac:dyDescent="0.3">
      <c r="P796" s="67"/>
      <c r="Q796" s="67"/>
      <c r="R796" s="67"/>
    </row>
    <row r="797" spans="16:18" ht="14.25" customHeight="1" x14ac:dyDescent="0.3">
      <c r="P797" s="67"/>
      <c r="Q797" s="67"/>
      <c r="R797" s="67"/>
    </row>
    <row r="798" spans="16:18" ht="14.25" customHeight="1" x14ac:dyDescent="0.3">
      <c r="P798" s="67"/>
      <c r="Q798" s="67"/>
      <c r="R798" s="67"/>
    </row>
    <row r="799" spans="16:18" ht="14.25" customHeight="1" x14ac:dyDescent="0.3">
      <c r="P799" s="67"/>
      <c r="Q799" s="67"/>
      <c r="R799" s="67"/>
    </row>
    <row r="800" spans="16:18" ht="14.25" customHeight="1" x14ac:dyDescent="0.3">
      <c r="P800" s="67"/>
      <c r="Q800" s="67"/>
      <c r="R800" s="67"/>
    </row>
    <row r="801" spans="16:18" ht="14.25" customHeight="1" x14ac:dyDescent="0.3">
      <c r="P801" s="67"/>
      <c r="Q801" s="67"/>
      <c r="R801" s="67"/>
    </row>
    <row r="802" spans="16:18" ht="14.25" customHeight="1" x14ac:dyDescent="0.3">
      <c r="P802" s="67"/>
      <c r="Q802" s="67"/>
      <c r="R802" s="67"/>
    </row>
    <row r="803" spans="16:18" ht="14.25" customHeight="1" x14ac:dyDescent="0.3">
      <c r="P803" s="67"/>
      <c r="Q803" s="67"/>
      <c r="R803" s="67"/>
    </row>
    <row r="804" spans="16:18" ht="14.25" customHeight="1" x14ac:dyDescent="0.3">
      <c r="P804" s="67"/>
      <c r="Q804" s="67"/>
      <c r="R804" s="67"/>
    </row>
    <row r="805" spans="16:18" ht="14.25" customHeight="1" x14ac:dyDescent="0.3">
      <c r="P805" s="67"/>
      <c r="Q805" s="67"/>
      <c r="R805" s="67"/>
    </row>
    <row r="806" spans="16:18" ht="14.25" customHeight="1" x14ac:dyDescent="0.3">
      <c r="P806" s="67"/>
      <c r="Q806" s="67"/>
      <c r="R806" s="67"/>
    </row>
    <row r="807" spans="16:18" ht="14.25" customHeight="1" x14ac:dyDescent="0.3">
      <c r="P807" s="67"/>
      <c r="Q807" s="67"/>
      <c r="R807" s="67"/>
    </row>
    <row r="808" spans="16:18" ht="14.25" customHeight="1" x14ac:dyDescent="0.3">
      <c r="P808" s="67"/>
      <c r="Q808" s="67"/>
      <c r="R808" s="67"/>
    </row>
    <row r="809" spans="16:18" ht="14.25" customHeight="1" x14ac:dyDescent="0.3">
      <c r="P809" s="67"/>
      <c r="Q809" s="67"/>
      <c r="R809" s="67"/>
    </row>
    <row r="810" spans="16:18" ht="14.25" customHeight="1" x14ac:dyDescent="0.3">
      <c r="P810" s="67"/>
      <c r="Q810" s="67"/>
      <c r="R810" s="67"/>
    </row>
    <row r="811" spans="16:18" ht="14.25" customHeight="1" x14ac:dyDescent="0.3">
      <c r="P811" s="67"/>
      <c r="Q811" s="67"/>
      <c r="R811" s="67"/>
    </row>
    <row r="812" spans="16:18" ht="14.25" customHeight="1" x14ac:dyDescent="0.3">
      <c r="P812" s="67"/>
      <c r="Q812" s="67"/>
      <c r="R812" s="67"/>
    </row>
    <row r="813" spans="16:18" ht="14.25" customHeight="1" x14ac:dyDescent="0.3">
      <c r="P813" s="67"/>
      <c r="Q813" s="67"/>
      <c r="R813" s="67"/>
    </row>
    <row r="814" spans="16:18" ht="14.25" customHeight="1" x14ac:dyDescent="0.3">
      <c r="P814" s="67"/>
      <c r="Q814" s="67"/>
      <c r="R814" s="67"/>
    </row>
    <row r="815" spans="16:18" ht="14.25" customHeight="1" x14ac:dyDescent="0.3">
      <c r="P815" s="67"/>
      <c r="Q815" s="67"/>
      <c r="R815" s="67"/>
    </row>
    <row r="816" spans="16:18" ht="14.25" customHeight="1" x14ac:dyDescent="0.3">
      <c r="P816" s="67"/>
      <c r="Q816" s="67"/>
      <c r="R816" s="67"/>
    </row>
    <row r="817" spans="16:18" ht="14.25" customHeight="1" x14ac:dyDescent="0.3">
      <c r="P817" s="67"/>
      <c r="Q817" s="67"/>
      <c r="R817" s="67"/>
    </row>
    <row r="818" spans="16:18" ht="14.25" customHeight="1" x14ac:dyDescent="0.3">
      <c r="P818" s="67"/>
      <c r="Q818" s="67"/>
      <c r="R818" s="67"/>
    </row>
    <row r="819" spans="16:18" ht="14.25" customHeight="1" x14ac:dyDescent="0.3">
      <c r="P819" s="67"/>
      <c r="Q819" s="67"/>
      <c r="R819" s="67"/>
    </row>
    <row r="820" spans="16:18" ht="14.25" customHeight="1" x14ac:dyDescent="0.3">
      <c r="P820" s="67"/>
      <c r="Q820" s="67"/>
      <c r="R820" s="67"/>
    </row>
    <row r="821" spans="16:18" ht="14.25" customHeight="1" x14ac:dyDescent="0.3">
      <c r="P821" s="67"/>
      <c r="Q821" s="67"/>
      <c r="R821" s="67"/>
    </row>
    <row r="822" spans="16:18" ht="14.25" customHeight="1" x14ac:dyDescent="0.3">
      <c r="P822" s="67"/>
      <c r="Q822" s="67"/>
      <c r="R822" s="67"/>
    </row>
    <row r="823" spans="16:18" ht="14.25" customHeight="1" x14ac:dyDescent="0.3">
      <c r="P823" s="67"/>
      <c r="Q823" s="67"/>
      <c r="R823" s="67"/>
    </row>
    <row r="824" spans="16:18" ht="14.25" customHeight="1" x14ac:dyDescent="0.3">
      <c r="P824" s="67"/>
      <c r="Q824" s="67"/>
      <c r="R824" s="67"/>
    </row>
    <row r="825" spans="16:18" ht="14.25" customHeight="1" x14ac:dyDescent="0.3">
      <c r="P825" s="67"/>
      <c r="Q825" s="67"/>
      <c r="R825" s="67"/>
    </row>
    <row r="826" spans="16:18" ht="14.25" customHeight="1" x14ac:dyDescent="0.3">
      <c r="P826" s="67"/>
      <c r="Q826" s="67"/>
      <c r="R826" s="67"/>
    </row>
    <row r="827" spans="16:18" ht="14.25" customHeight="1" x14ac:dyDescent="0.3">
      <c r="P827" s="67"/>
      <c r="Q827" s="67"/>
      <c r="R827" s="67"/>
    </row>
    <row r="828" spans="16:18" ht="14.25" customHeight="1" x14ac:dyDescent="0.3">
      <c r="P828" s="67"/>
      <c r="Q828" s="67"/>
      <c r="R828" s="67"/>
    </row>
    <row r="829" spans="16:18" ht="14.25" customHeight="1" x14ac:dyDescent="0.3">
      <c r="P829" s="67"/>
      <c r="Q829" s="67"/>
      <c r="R829" s="67"/>
    </row>
    <row r="830" spans="16:18" ht="14.25" customHeight="1" x14ac:dyDescent="0.3">
      <c r="P830" s="67"/>
      <c r="Q830" s="67"/>
      <c r="R830" s="67"/>
    </row>
    <row r="831" spans="16:18" ht="14.25" customHeight="1" x14ac:dyDescent="0.3">
      <c r="P831" s="67"/>
      <c r="Q831" s="67"/>
      <c r="R831" s="67"/>
    </row>
    <row r="832" spans="16:18" ht="14.25" customHeight="1" x14ac:dyDescent="0.3">
      <c r="P832" s="67"/>
      <c r="Q832" s="67"/>
      <c r="R832" s="67"/>
    </row>
    <row r="833" spans="16:18" ht="14.25" customHeight="1" x14ac:dyDescent="0.3">
      <c r="P833" s="67"/>
      <c r="Q833" s="67"/>
      <c r="R833" s="67"/>
    </row>
    <row r="834" spans="16:18" ht="14.25" customHeight="1" x14ac:dyDescent="0.3">
      <c r="P834" s="67"/>
      <c r="Q834" s="67"/>
      <c r="R834" s="67"/>
    </row>
    <row r="835" spans="16:18" ht="14.25" customHeight="1" x14ac:dyDescent="0.3">
      <c r="P835" s="67"/>
      <c r="Q835" s="67"/>
      <c r="R835" s="67"/>
    </row>
    <row r="836" spans="16:18" ht="14.25" customHeight="1" x14ac:dyDescent="0.3">
      <c r="P836" s="67"/>
      <c r="Q836" s="67"/>
      <c r="R836" s="67"/>
    </row>
    <row r="837" spans="16:18" ht="14.25" customHeight="1" x14ac:dyDescent="0.3">
      <c r="P837" s="67"/>
      <c r="Q837" s="67"/>
      <c r="R837" s="67"/>
    </row>
    <row r="838" spans="16:18" ht="14.25" customHeight="1" x14ac:dyDescent="0.3">
      <c r="P838" s="67"/>
      <c r="Q838" s="67"/>
      <c r="R838" s="67"/>
    </row>
    <row r="839" spans="16:18" ht="14.25" customHeight="1" x14ac:dyDescent="0.3">
      <c r="P839" s="67"/>
      <c r="Q839" s="67"/>
      <c r="R839" s="67"/>
    </row>
    <row r="840" spans="16:18" ht="14.25" customHeight="1" x14ac:dyDescent="0.3">
      <c r="P840" s="67"/>
      <c r="Q840" s="67"/>
      <c r="R840" s="67"/>
    </row>
    <row r="841" spans="16:18" ht="14.25" customHeight="1" x14ac:dyDescent="0.3">
      <c r="P841" s="67"/>
      <c r="Q841" s="67"/>
      <c r="R841" s="67"/>
    </row>
    <row r="842" spans="16:18" ht="14.25" customHeight="1" x14ac:dyDescent="0.3">
      <c r="P842" s="67"/>
      <c r="Q842" s="67"/>
      <c r="R842" s="67"/>
    </row>
    <row r="843" spans="16:18" ht="14.25" customHeight="1" x14ac:dyDescent="0.3">
      <c r="P843" s="67"/>
      <c r="Q843" s="67"/>
      <c r="R843" s="67"/>
    </row>
    <row r="844" spans="16:18" ht="14.25" customHeight="1" x14ac:dyDescent="0.3">
      <c r="P844" s="67"/>
      <c r="Q844" s="67"/>
      <c r="R844" s="67"/>
    </row>
    <row r="845" spans="16:18" ht="14.25" customHeight="1" x14ac:dyDescent="0.3">
      <c r="P845" s="67"/>
      <c r="Q845" s="67"/>
      <c r="R845" s="67"/>
    </row>
    <row r="846" spans="16:18" ht="14.25" customHeight="1" x14ac:dyDescent="0.3">
      <c r="P846" s="67"/>
      <c r="Q846" s="67"/>
      <c r="R846" s="67"/>
    </row>
    <row r="847" spans="16:18" ht="14.25" customHeight="1" x14ac:dyDescent="0.3">
      <c r="P847" s="67"/>
      <c r="Q847" s="67"/>
      <c r="R847" s="67"/>
    </row>
    <row r="848" spans="16:18" ht="14.25" customHeight="1" x14ac:dyDescent="0.3">
      <c r="P848" s="67"/>
      <c r="Q848" s="67"/>
      <c r="R848" s="67"/>
    </row>
    <row r="849" spans="16:18" ht="14.25" customHeight="1" x14ac:dyDescent="0.3">
      <c r="P849" s="67"/>
      <c r="Q849" s="67"/>
      <c r="R849" s="67"/>
    </row>
    <row r="850" spans="16:18" ht="14.25" customHeight="1" x14ac:dyDescent="0.3">
      <c r="P850" s="67"/>
      <c r="Q850" s="67"/>
      <c r="R850" s="67"/>
    </row>
    <row r="851" spans="16:18" ht="14.25" customHeight="1" x14ac:dyDescent="0.3">
      <c r="P851" s="67"/>
      <c r="Q851" s="67"/>
      <c r="R851" s="67"/>
    </row>
    <row r="852" spans="16:18" ht="14.25" customHeight="1" x14ac:dyDescent="0.3">
      <c r="P852" s="67"/>
      <c r="Q852" s="67"/>
      <c r="R852" s="67"/>
    </row>
    <row r="853" spans="16:18" ht="14.25" customHeight="1" x14ac:dyDescent="0.3">
      <c r="P853" s="67"/>
      <c r="Q853" s="67"/>
      <c r="R853" s="67"/>
    </row>
    <row r="854" spans="16:18" ht="14.25" customHeight="1" x14ac:dyDescent="0.3">
      <c r="P854" s="67"/>
      <c r="Q854" s="67"/>
      <c r="R854" s="67"/>
    </row>
    <row r="855" spans="16:18" ht="14.25" customHeight="1" x14ac:dyDescent="0.3">
      <c r="P855" s="67"/>
      <c r="Q855" s="67"/>
      <c r="R855" s="67"/>
    </row>
    <row r="856" spans="16:18" ht="14.25" customHeight="1" x14ac:dyDescent="0.3">
      <c r="P856" s="67"/>
      <c r="Q856" s="67"/>
      <c r="R856" s="67"/>
    </row>
    <row r="857" spans="16:18" ht="14.25" customHeight="1" x14ac:dyDescent="0.3">
      <c r="P857" s="67"/>
      <c r="Q857" s="67"/>
      <c r="R857" s="67"/>
    </row>
    <row r="858" spans="16:18" ht="14.25" customHeight="1" x14ac:dyDescent="0.3">
      <c r="P858" s="67"/>
      <c r="Q858" s="67"/>
      <c r="R858" s="67"/>
    </row>
    <row r="859" spans="16:18" ht="14.25" customHeight="1" x14ac:dyDescent="0.3">
      <c r="P859" s="67"/>
      <c r="Q859" s="67"/>
      <c r="R859" s="67"/>
    </row>
    <row r="860" spans="16:18" ht="14.25" customHeight="1" x14ac:dyDescent="0.3">
      <c r="P860" s="67"/>
      <c r="Q860" s="67"/>
      <c r="R860" s="67"/>
    </row>
    <row r="861" spans="16:18" ht="14.25" customHeight="1" x14ac:dyDescent="0.3">
      <c r="P861" s="67"/>
      <c r="Q861" s="67"/>
      <c r="R861" s="67"/>
    </row>
    <row r="862" spans="16:18" ht="14.25" customHeight="1" x14ac:dyDescent="0.3">
      <c r="P862" s="67"/>
      <c r="Q862" s="67"/>
      <c r="R862" s="67"/>
    </row>
    <row r="863" spans="16:18" ht="14.25" customHeight="1" x14ac:dyDescent="0.3">
      <c r="P863" s="67"/>
      <c r="Q863" s="67"/>
      <c r="R863" s="67"/>
    </row>
    <row r="864" spans="16:18" ht="14.25" customHeight="1" x14ac:dyDescent="0.3">
      <c r="P864" s="67"/>
      <c r="Q864" s="67"/>
      <c r="R864" s="67"/>
    </row>
    <row r="865" spans="16:18" ht="14.25" customHeight="1" x14ac:dyDescent="0.3">
      <c r="P865" s="67"/>
      <c r="Q865" s="67"/>
      <c r="R865" s="67"/>
    </row>
    <row r="866" spans="16:18" ht="14.25" customHeight="1" x14ac:dyDescent="0.3">
      <c r="P866" s="67"/>
      <c r="Q866" s="67"/>
      <c r="R866" s="67"/>
    </row>
    <row r="867" spans="16:18" ht="14.25" customHeight="1" x14ac:dyDescent="0.3">
      <c r="P867" s="67"/>
      <c r="Q867" s="67"/>
      <c r="R867" s="67"/>
    </row>
    <row r="868" spans="16:18" ht="14.25" customHeight="1" x14ac:dyDescent="0.3">
      <c r="P868" s="67"/>
      <c r="Q868" s="67"/>
      <c r="R868" s="67"/>
    </row>
    <row r="869" spans="16:18" ht="14.25" customHeight="1" x14ac:dyDescent="0.3">
      <c r="P869" s="67"/>
      <c r="Q869" s="67"/>
      <c r="R869" s="67"/>
    </row>
    <row r="870" spans="16:18" ht="14.25" customHeight="1" x14ac:dyDescent="0.3">
      <c r="P870" s="67"/>
      <c r="Q870" s="67"/>
      <c r="R870" s="67"/>
    </row>
    <row r="871" spans="16:18" ht="14.25" customHeight="1" x14ac:dyDescent="0.3">
      <c r="P871" s="67"/>
      <c r="Q871" s="67"/>
      <c r="R871" s="67"/>
    </row>
    <row r="872" spans="16:18" ht="14.25" customHeight="1" x14ac:dyDescent="0.3">
      <c r="P872" s="67"/>
      <c r="Q872" s="67"/>
      <c r="R872" s="67"/>
    </row>
    <row r="873" spans="16:18" ht="14.25" customHeight="1" x14ac:dyDescent="0.3">
      <c r="P873" s="67"/>
      <c r="Q873" s="67"/>
      <c r="R873" s="67"/>
    </row>
    <row r="874" spans="16:18" ht="14.25" customHeight="1" x14ac:dyDescent="0.3">
      <c r="P874" s="67"/>
      <c r="Q874" s="67"/>
      <c r="R874" s="67"/>
    </row>
    <row r="875" spans="16:18" ht="14.25" customHeight="1" x14ac:dyDescent="0.3">
      <c r="P875" s="67"/>
      <c r="Q875" s="67"/>
      <c r="R875" s="67"/>
    </row>
    <row r="876" spans="16:18" ht="14.25" customHeight="1" x14ac:dyDescent="0.3">
      <c r="P876" s="67"/>
      <c r="Q876" s="67"/>
      <c r="R876" s="67"/>
    </row>
    <row r="877" spans="16:18" ht="14.25" customHeight="1" x14ac:dyDescent="0.3">
      <c r="P877" s="67"/>
      <c r="Q877" s="67"/>
      <c r="R877" s="67"/>
    </row>
    <row r="878" spans="16:18" ht="14.25" customHeight="1" x14ac:dyDescent="0.3">
      <c r="P878" s="67"/>
      <c r="Q878" s="67"/>
      <c r="R878" s="67"/>
    </row>
    <row r="879" spans="16:18" ht="14.25" customHeight="1" x14ac:dyDescent="0.3">
      <c r="P879" s="67"/>
      <c r="Q879" s="67"/>
      <c r="R879" s="67"/>
    </row>
    <row r="880" spans="16:18" ht="14.25" customHeight="1" x14ac:dyDescent="0.3">
      <c r="P880" s="67"/>
      <c r="Q880" s="67"/>
      <c r="R880" s="67"/>
    </row>
    <row r="881" spans="16:18" ht="14.25" customHeight="1" x14ac:dyDescent="0.3">
      <c r="P881" s="67"/>
      <c r="Q881" s="67"/>
      <c r="R881" s="67"/>
    </row>
    <row r="882" spans="16:18" ht="14.25" customHeight="1" x14ac:dyDescent="0.3">
      <c r="P882" s="67"/>
      <c r="Q882" s="67"/>
      <c r="R882" s="67"/>
    </row>
    <row r="883" spans="16:18" ht="14.25" customHeight="1" x14ac:dyDescent="0.3">
      <c r="P883" s="67"/>
      <c r="Q883" s="67"/>
      <c r="R883" s="67"/>
    </row>
    <row r="884" spans="16:18" ht="14.25" customHeight="1" x14ac:dyDescent="0.3">
      <c r="P884" s="67"/>
      <c r="Q884" s="67"/>
      <c r="R884" s="67"/>
    </row>
    <row r="885" spans="16:18" ht="14.25" customHeight="1" x14ac:dyDescent="0.3">
      <c r="P885" s="67"/>
      <c r="Q885" s="67"/>
      <c r="R885" s="67"/>
    </row>
    <row r="886" spans="16:18" ht="14.25" customHeight="1" x14ac:dyDescent="0.3">
      <c r="P886" s="67"/>
      <c r="Q886" s="67"/>
      <c r="R886" s="67"/>
    </row>
    <row r="887" spans="16:18" ht="14.25" customHeight="1" x14ac:dyDescent="0.3">
      <c r="P887" s="67"/>
      <c r="Q887" s="67"/>
      <c r="R887" s="67"/>
    </row>
    <row r="888" spans="16:18" ht="14.25" customHeight="1" x14ac:dyDescent="0.3">
      <c r="P888" s="67"/>
      <c r="Q888" s="67"/>
      <c r="R888" s="67"/>
    </row>
    <row r="889" spans="16:18" ht="14.25" customHeight="1" x14ac:dyDescent="0.3">
      <c r="P889" s="67"/>
      <c r="Q889" s="67"/>
      <c r="R889" s="67"/>
    </row>
    <row r="890" spans="16:18" ht="14.25" customHeight="1" x14ac:dyDescent="0.3">
      <c r="P890" s="67"/>
      <c r="Q890" s="67"/>
      <c r="R890" s="67"/>
    </row>
    <row r="891" spans="16:18" ht="14.25" customHeight="1" x14ac:dyDescent="0.3">
      <c r="P891" s="67"/>
      <c r="Q891" s="67"/>
      <c r="R891" s="67"/>
    </row>
    <row r="892" spans="16:18" ht="14.25" customHeight="1" x14ac:dyDescent="0.3">
      <c r="P892" s="67"/>
      <c r="Q892" s="67"/>
      <c r="R892" s="67"/>
    </row>
    <row r="893" spans="16:18" ht="14.25" customHeight="1" x14ac:dyDescent="0.3">
      <c r="P893" s="67"/>
      <c r="Q893" s="67"/>
      <c r="R893" s="67"/>
    </row>
    <row r="894" spans="16:18" ht="14.25" customHeight="1" x14ac:dyDescent="0.3">
      <c r="P894" s="67"/>
      <c r="Q894" s="67"/>
      <c r="R894" s="67"/>
    </row>
    <row r="895" spans="16:18" ht="14.25" customHeight="1" x14ac:dyDescent="0.3">
      <c r="P895" s="67"/>
      <c r="Q895" s="67"/>
      <c r="R895" s="67"/>
    </row>
    <row r="896" spans="16:18" ht="14.25" customHeight="1" x14ac:dyDescent="0.3">
      <c r="P896" s="67"/>
      <c r="Q896" s="67"/>
      <c r="R896" s="67"/>
    </row>
    <row r="897" spans="16:18" ht="14.25" customHeight="1" x14ac:dyDescent="0.3">
      <c r="P897" s="67"/>
      <c r="Q897" s="67"/>
      <c r="R897" s="67"/>
    </row>
    <row r="898" spans="16:18" ht="14.25" customHeight="1" x14ac:dyDescent="0.3">
      <c r="P898" s="67"/>
      <c r="Q898" s="67"/>
      <c r="R898" s="67"/>
    </row>
    <row r="899" spans="16:18" ht="14.25" customHeight="1" x14ac:dyDescent="0.3">
      <c r="P899" s="67"/>
      <c r="Q899" s="67"/>
      <c r="R899" s="67"/>
    </row>
    <row r="900" spans="16:18" ht="14.25" customHeight="1" x14ac:dyDescent="0.3">
      <c r="P900" s="67"/>
      <c r="Q900" s="67"/>
      <c r="R900" s="67"/>
    </row>
    <row r="901" spans="16:18" ht="14.25" customHeight="1" x14ac:dyDescent="0.3">
      <c r="P901" s="67"/>
      <c r="Q901" s="67"/>
      <c r="R901" s="67"/>
    </row>
    <row r="902" spans="16:18" ht="14.25" customHeight="1" x14ac:dyDescent="0.3">
      <c r="P902" s="67"/>
      <c r="Q902" s="67"/>
      <c r="R902" s="67"/>
    </row>
    <row r="903" spans="16:18" ht="14.25" customHeight="1" x14ac:dyDescent="0.3">
      <c r="P903" s="67"/>
      <c r="Q903" s="67"/>
      <c r="R903" s="67"/>
    </row>
    <row r="904" spans="16:18" ht="14.25" customHeight="1" x14ac:dyDescent="0.3">
      <c r="P904" s="67"/>
      <c r="Q904" s="67"/>
      <c r="R904" s="67"/>
    </row>
    <row r="905" spans="16:18" ht="14.25" customHeight="1" x14ac:dyDescent="0.3">
      <c r="P905" s="67"/>
      <c r="Q905" s="67"/>
      <c r="R905" s="67"/>
    </row>
    <row r="906" spans="16:18" ht="14.25" customHeight="1" x14ac:dyDescent="0.3">
      <c r="P906" s="67"/>
      <c r="Q906" s="67"/>
      <c r="R906" s="67"/>
    </row>
    <row r="907" spans="16:18" ht="14.25" customHeight="1" x14ac:dyDescent="0.3">
      <c r="P907" s="67"/>
      <c r="Q907" s="67"/>
      <c r="R907" s="67"/>
    </row>
    <row r="908" spans="16:18" ht="14.25" customHeight="1" x14ac:dyDescent="0.3">
      <c r="P908" s="67"/>
      <c r="Q908" s="67"/>
      <c r="R908" s="67"/>
    </row>
    <row r="909" spans="16:18" ht="14.25" customHeight="1" x14ac:dyDescent="0.3">
      <c r="P909" s="67"/>
      <c r="Q909" s="67"/>
      <c r="R909" s="67"/>
    </row>
    <row r="910" spans="16:18" ht="14.25" customHeight="1" x14ac:dyDescent="0.3">
      <c r="P910" s="67"/>
      <c r="Q910" s="67"/>
      <c r="R910" s="67"/>
    </row>
    <row r="911" spans="16:18" ht="14.25" customHeight="1" x14ac:dyDescent="0.3">
      <c r="P911" s="67"/>
      <c r="Q911" s="67"/>
      <c r="R911" s="67"/>
    </row>
    <row r="912" spans="16:18" ht="14.25" customHeight="1" x14ac:dyDescent="0.3">
      <c r="P912" s="67"/>
      <c r="Q912" s="67"/>
      <c r="R912" s="67"/>
    </row>
    <row r="913" spans="16:18" ht="14.25" customHeight="1" x14ac:dyDescent="0.3">
      <c r="P913" s="67"/>
      <c r="Q913" s="67"/>
      <c r="R913" s="67"/>
    </row>
    <row r="914" spans="16:18" ht="14.25" customHeight="1" x14ac:dyDescent="0.3">
      <c r="P914" s="67"/>
      <c r="Q914" s="67"/>
      <c r="R914" s="67"/>
    </row>
    <row r="915" spans="16:18" ht="14.25" customHeight="1" x14ac:dyDescent="0.3">
      <c r="P915" s="67"/>
      <c r="Q915" s="67"/>
      <c r="R915" s="67"/>
    </row>
    <row r="916" spans="16:18" ht="14.25" customHeight="1" x14ac:dyDescent="0.3">
      <c r="P916" s="67"/>
      <c r="Q916" s="67"/>
      <c r="R916" s="67"/>
    </row>
    <row r="917" spans="16:18" ht="14.25" customHeight="1" x14ac:dyDescent="0.3">
      <c r="P917" s="67"/>
      <c r="Q917" s="67"/>
      <c r="R917" s="67"/>
    </row>
    <row r="918" spans="16:18" ht="14.25" customHeight="1" x14ac:dyDescent="0.3">
      <c r="P918" s="67"/>
      <c r="Q918" s="67"/>
      <c r="R918" s="67"/>
    </row>
    <row r="919" spans="16:18" ht="14.25" customHeight="1" x14ac:dyDescent="0.3">
      <c r="P919" s="67"/>
      <c r="Q919" s="67"/>
      <c r="R919" s="67"/>
    </row>
    <row r="920" spans="16:18" ht="14.25" customHeight="1" x14ac:dyDescent="0.3">
      <c r="P920" s="67"/>
      <c r="Q920" s="67"/>
      <c r="R920" s="67"/>
    </row>
    <row r="921" spans="16:18" ht="14.25" customHeight="1" x14ac:dyDescent="0.3">
      <c r="P921" s="67"/>
      <c r="Q921" s="67"/>
      <c r="R921" s="67"/>
    </row>
    <row r="922" spans="16:18" ht="14.25" customHeight="1" x14ac:dyDescent="0.3">
      <c r="P922" s="67"/>
      <c r="Q922" s="67"/>
      <c r="R922" s="67"/>
    </row>
    <row r="923" spans="16:18" ht="14.25" customHeight="1" x14ac:dyDescent="0.3">
      <c r="P923" s="67"/>
      <c r="Q923" s="67"/>
      <c r="R923" s="67"/>
    </row>
    <row r="924" spans="16:18" ht="14.25" customHeight="1" x14ac:dyDescent="0.3">
      <c r="P924" s="67"/>
      <c r="Q924" s="67"/>
      <c r="R924" s="67"/>
    </row>
    <row r="925" spans="16:18" ht="14.25" customHeight="1" x14ac:dyDescent="0.3">
      <c r="P925" s="67"/>
      <c r="Q925" s="67"/>
      <c r="R925" s="67"/>
    </row>
    <row r="926" spans="16:18" ht="14.25" customHeight="1" x14ac:dyDescent="0.3">
      <c r="P926" s="67"/>
      <c r="Q926" s="67"/>
      <c r="R926" s="67"/>
    </row>
    <row r="927" spans="16:18" ht="14.25" customHeight="1" x14ac:dyDescent="0.3">
      <c r="P927" s="67"/>
      <c r="Q927" s="67"/>
      <c r="R927" s="67"/>
    </row>
    <row r="928" spans="16:18" ht="14.25" customHeight="1" x14ac:dyDescent="0.3">
      <c r="P928" s="67"/>
      <c r="Q928" s="67"/>
      <c r="R928" s="67"/>
    </row>
    <row r="929" spans="16:18" ht="14.25" customHeight="1" x14ac:dyDescent="0.3">
      <c r="P929" s="67"/>
      <c r="Q929" s="67"/>
      <c r="R929" s="67"/>
    </row>
    <row r="930" spans="16:18" ht="14.25" customHeight="1" x14ac:dyDescent="0.3">
      <c r="P930" s="67"/>
      <c r="Q930" s="67"/>
      <c r="R930" s="67"/>
    </row>
    <row r="931" spans="16:18" ht="14.25" customHeight="1" x14ac:dyDescent="0.3">
      <c r="P931" s="67"/>
      <c r="Q931" s="67"/>
      <c r="R931" s="67"/>
    </row>
    <row r="932" spans="16:18" ht="14.25" customHeight="1" x14ac:dyDescent="0.3">
      <c r="P932" s="67"/>
      <c r="Q932" s="67"/>
      <c r="R932" s="67"/>
    </row>
    <row r="933" spans="16:18" ht="14.25" customHeight="1" x14ac:dyDescent="0.3">
      <c r="P933" s="67"/>
      <c r="Q933" s="67"/>
      <c r="R933" s="67"/>
    </row>
    <row r="934" spans="16:18" ht="14.25" customHeight="1" x14ac:dyDescent="0.3">
      <c r="P934" s="67"/>
      <c r="Q934" s="67"/>
      <c r="R934" s="67"/>
    </row>
    <row r="935" spans="16:18" ht="14.25" customHeight="1" x14ac:dyDescent="0.3">
      <c r="P935" s="67"/>
      <c r="Q935" s="67"/>
      <c r="R935" s="67"/>
    </row>
    <row r="936" spans="16:18" ht="14.25" customHeight="1" x14ac:dyDescent="0.3">
      <c r="P936" s="67"/>
      <c r="Q936" s="67"/>
      <c r="R936" s="67"/>
    </row>
    <row r="937" spans="16:18" ht="14.25" customHeight="1" x14ac:dyDescent="0.3">
      <c r="P937" s="67"/>
      <c r="Q937" s="67"/>
      <c r="R937" s="67"/>
    </row>
    <row r="938" spans="16:18" ht="14.25" customHeight="1" x14ac:dyDescent="0.3">
      <c r="P938" s="67"/>
      <c r="Q938" s="67"/>
      <c r="R938" s="67"/>
    </row>
    <row r="939" spans="16:18" ht="14.25" customHeight="1" x14ac:dyDescent="0.3">
      <c r="P939" s="67"/>
      <c r="Q939" s="67"/>
      <c r="R939" s="67"/>
    </row>
    <row r="940" spans="16:18" ht="14.25" customHeight="1" x14ac:dyDescent="0.3">
      <c r="P940" s="67"/>
      <c r="Q940" s="67"/>
      <c r="R940" s="67"/>
    </row>
    <row r="941" spans="16:18" ht="14.25" customHeight="1" x14ac:dyDescent="0.3">
      <c r="P941" s="67"/>
      <c r="Q941" s="67"/>
      <c r="R941" s="67"/>
    </row>
    <row r="942" spans="16:18" ht="14.25" customHeight="1" x14ac:dyDescent="0.3">
      <c r="P942" s="67"/>
      <c r="Q942" s="67"/>
      <c r="R942" s="67"/>
    </row>
    <row r="943" spans="16:18" ht="14.25" customHeight="1" x14ac:dyDescent="0.3">
      <c r="P943" s="67"/>
      <c r="Q943" s="67"/>
      <c r="R943" s="67"/>
    </row>
    <row r="944" spans="16:18" ht="14.25" customHeight="1" x14ac:dyDescent="0.3">
      <c r="P944" s="67"/>
      <c r="Q944" s="67"/>
      <c r="R944" s="67"/>
    </row>
    <row r="945" spans="16:18" ht="14.25" customHeight="1" x14ac:dyDescent="0.3">
      <c r="P945" s="67"/>
      <c r="Q945" s="67"/>
      <c r="R945" s="67"/>
    </row>
    <row r="946" spans="16:18" ht="14.25" customHeight="1" x14ac:dyDescent="0.3">
      <c r="P946" s="67"/>
      <c r="Q946" s="67"/>
      <c r="R946" s="67"/>
    </row>
    <row r="947" spans="16:18" ht="14.25" customHeight="1" x14ac:dyDescent="0.3">
      <c r="P947" s="67"/>
      <c r="Q947" s="67"/>
      <c r="R947" s="67"/>
    </row>
    <row r="948" spans="16:18" ht="14.25" customHeight="1" x14ac:dyDescent="0.3">
      <c r="P948" s="67"/>
      <c r="Q948" s="67"/>
      <c r="R948" s="67"/>
    </row>
    <row r="949" spans="16:18" ht="14.25" customHeight="1" x14ac:dyDescent="0.3">
      <c r="P949" s="67"/>
      <c r="Q949" s="67"/>
      <c r="R949" s="67"/>
    </row>
    <row r="950" spans="16:18" ht="14.25" customHeight="1" x14ac:dyDescent="0.3">
      <c r="P950" s="67"/>
      <c r="Q950" s="67"/>
      <c r="R950" s="67"/>
    </row>
    <row r="951" spans="16:18" ht="14.25" customHeight="1" x14ac:dyDescent="0.3">
      <c r="P951" s="67"/>
      <c r="Q951" s="67"/>
      <c r="R951" s="67"/>
    </row>
    <row r="952" spans="16:18" ht="14.25" customHeight="1" x14ac:dyDescent="0.3">
      <c r="P952" s="67"/>
      <c r="Q952" s="67"/>
      <c r="R952" s="67"/>
    </row>
    <row r="953" spans="16:18" ht="14.25" customHeight="1" x14ac:dyDescent="0.3">
      <c r="P953" s="67"/>
      <c r="Q953" s="67"/>
      <c r="R953" s="67"/>
    </row>
    <row r="954" spans="16:18" ht="14.25" customHeight="1" x14ac:dyDescent="0.3">
      <c r="P954" s="67"/>
      <c r="Q954" s="67"/>
      <c r="R954" s="67"/>
    </row>
    <row r="955" spans="16:18" ht="14.25" customHeight="1" x14ac:dyDescent="0.3">
      <c r="P955" s="67"/>
      <c r="Q955" s="67"/>
      <c r="R955" s="67"/>
    </row>
    <row r="956" spans="16:18" ht="14.25" customHeight="1" x14ac:dyDescent="0.3">
      <c r="P956" s="67"/>
      <c r="Q956" s="67"/>
      <c r="R956" s="67"/>
    </row>
    <row r="957" spans="16:18" ht="14.25" customHeight="1" x14ac:dyDescent="0.3">
      <c r="P957" s="67"/>
      <c r="Q957" s="67"/>
      <c r="R957" s="67"/>
    </row>
    <row r="958" spans="16:18" ht="14.25" customHeight="1" x14ac:dyDescent="0.3">
      <c r="P958" s="67"/>
      <c r="Q958" s="67"/>
      <c r="R958" s="67"/>
    </row>
    <row r="959" spans="16:18" ht="14.25" customHeight="1" x14ac:dyDescent="0.3">
      <c r="P959" s="67"/>
      <c r="Q959" s="67"/>
      <c r="R959" s="67"/>
    </row>
    <row r="960" spans="16:18" ht="14.25" customHeight="1" x14ac:dyDescent="0.3">
      <c r="P960" s="67"/>
      <c r="Q960" s="67"/>
      <c r="R960" s="67"/>
    </row>
    <row r="961" spans="16:18" ht="14.25" customHeight="1" x14ac:dyDescent="0.3">
      <c r="P961" s="67"/>
      <c r="Q961" s="67"/>
      <c r="R961" s="67"/>
    </row>
    <row r="962" spans="16:18" ht="14.25" customHeight="1" x14ac:dyDescent="0.3">
      <c r="P962" s="67"/>
      <c r="Q962" s="67"/>
      <c r="R962" s="67"/>
    </row>
    <row r="963" spans="16:18" ht="14.25" customHeight="1" x14ac:dyDescent="0.3">
      <c r="P963" s="67"/>
      <c r="Q963" s="67"/>
      <c r="R963" s="67"/>
    </row>
    <row r="964" spans="16:18" ht="14.25" customHeight="1" x14ac:dyDescent="0.3">
      <c r="P964" s="67"/>
      <c r="Q964" s="67"/>
      <c r="R964" s="67"/>
    </row>
    <row r="965" spans="16:18" ht="14.25" customHeight="1" x14ac:dyDescent="0.3">
      <c r="P965" s="67"/>
      <c r="Q965" s="67"/>
      <c r="R965" s="67"/>
    </row>
    <row r="966" spans="16:18" ht="14.25" customHeight="1" x14ac:dyDescent="0.3">
      <c r="P966" s="67"/>
      <c r="Q966" s="67"/>
      <c r="R966" s="67"/>
    </row>
    <row r="967" spans="16:18" ht="14.25" customHeight="1" x14ac:dyDescent="0.3">
      <c r="P967" s="67"/>
      <c r="Q967" s="67"/>
      <c r="R967" s="67"/>
    </row>
    <row r="968" spans="16:18" ht="14.25" customHeight="1" x14ac:dyDescent="0.3">
      <c r="P968" s="67"/>
      <c r="Q968" s="67"/>
      <c r="R968" s="67"/>
    </row>
    <row r="969" spans="16:18" ht="14.25" customHeight="1" x14ac:dyDescent="0.3">
      <c r="P969" s="67"/>
      <c r="Q969" s="67"/>
      <c r="R969" s="67"/>
    </row>
    <row r="970" spans="16:18" ht="14.25" customHeight="1" x14ac:dyDescent="0.3">
      <c r="P970" s="67"/>
      <c r="Q970" s="67"/>
      <c r="R970" s="67"/>
    </row>
    <row r="971" spans="16:18" ht="14.25" customHeight="1" x14ac:dyDescent="0.3">
      <c r="P971" s="67"/>
      <c r="Q971" s="67"/>
      <c r="R971" s="67"/>
    </row>
    <row r="972" spans="16:18" ht="14.25" customHeight="1" x14ac:dyDescent="0.3">
      <c r="P972" s="67"/>
      <c r="Q972" s="67"/>
      <c r="R972" s="67"/>
    </row>
    <row r="973" spans="16:18" ht="14.25" customHeight="1" x14ac:dyDescent="0.3">
      <c r="P973" s="67"/>
      <c r="Q973" s="67"/>
      <c r="R973" s="67"/>
    </row>
    <row r="974" spans="16:18" ht="14.25" customHeight="1" x14ac:dyDescent="0.3">
      <c r="P974" s="67"/>
      <c r="Q974" s="67"/>
      <c r="R974" s="67"/>
    </row>
    <row r="975" spans="16:18" ht="14.25" customHeight="1" x14ac:dyDescent="0.3">
      <c r="P975" s="67"/>
      <c r="Q975" s="67"/>
      <c r="R975" s="67"/>
    </row>
    <row r="976" spans="16:18" ht="14.25" customHeight="1" x14ac:dyDescent="0.3">
      <c r="P976" s="67"/>
      <c r="Q976" s="67"/>
      <c r="R976" s="67"/>
    </row>
    <row r="977" spans="16:18" ht="14.25" customHeight="1" x14ac:dyDescent="0.3">
      <c r="P977" s="67"/>
      <c r="Q977" s="67"/>
      <c r="R977" s="67"/>
    </row>
    <row r="978" spans="16:18" ht="14.25" customHeight="1" x14ac:dyDescent="0.3">
      <c r="P978" s="67"/>
      <c r="Q978" s="67"/>
      <c r="R978" s="67"/>
    </row>
    <row r="979" spans="16:18" ht="14.25" customHeight="1" x14ac:dyDescent="0.3">
      <c r="P979" s="67"/>
      <c r="Q979" s="67"/>
      <c r="R979" s="67"/>
    </row>
    <row r="980" spans="16:18" ht="14.25" customHeight="1" x14ac:dyDescent="0.3">
      <c r="P980" s="67"/>
      <c r="Q980" s="67"/>
      <c r="R980" s="67"/>
    </row>
    <row r="981" spans="16:18" ht="14.25" customHeight="1" x14ac:dyDescent="0.3">
      <c r="P981" s="67"/>
      <c r="Q981" s="67"/>
      <c r="R981" s="67"/>
    </row>
    <row r="982" spans="16:18" ht="14.25" customHeight="1" x14ac:dyDescent="0.3">
      <c r="P982" s="67"/>
      <c r="Q982" s="67"/>
      <c r="R982" s="67"/>
    </row>
    <row r="983" spans="16:18" ht="14.25" customHeight="1" x14ac:dyDescent="0.3">
      <c r="P983" s="67"/>
      <c r="Q983" s="67"/>
      <c r="R983" s="67"/>
    </row>
    <row r="984" spans="16:18" ht="14.25" customHeight="1" x14ac:dyDescent="0.3">
      <c r="P984" s="67"/>
      <c r="Q984" s="67"/>
      <c r="R984" s="67"/>
    </row>
    <row r="985" spans="16:18" ht="14.25" customHeight="1" x14ac:dyDescent="0.3">
      <c r="P985" s="67"/>
      <c r="Q985" s="67"/>
      <c r="R985" s="67"/>
    </row>
    <row r="986" spans="16:18" ht="14.25" customHeight="1" x14ac:dyDescent="0.3">
      <c r="P986" s="67"/>
      <c r="Q986" s="67"/>
      <c r="R986" s="67"/>
    </row>
    <row r="987" spans="16:18" ht="14.25" customHeight="1" x14ac:dyDescent="0.3">
      <c r="P987" s="67"/>
      <c r="Q987" s="67"/>
      <c r="R987" s="67"/>
    </row>
    <row r="988" spans="16:18" ht="14.25" customHeight="1" x14ac:dyDescent="0.3">
      <c r="P988" s="67"/>
      <c r="Q988" s="67"/>
      <c r="R988" s="67"/>
    </row>
    <row r="989" spans="16:18" ht="14.25" customHeight="1" x14ac:dyDescent="0.3">
      <c r="P989" s="67"/>
      <c r="Q989" s="67"/>
      <c r="R989" s="67"/>
    </row>
    <row r="990" spans="16:18" ht="14.25" customHeight="1" x14ac:dyDescent="0.3">
      <c r="P990" s="67"/>
      <c r="Q990" s="67"/>
      <c r="R990" s="67"/>
    </row>
    <row r="991" spans="16:18" ht="14.25" customHeight="1" x14ac:dyDescent="0.3">
      <c r="P991" s="67"/>
      <c r="Q991" s="67"/>
      <c r="R991" s="67"/>
    </row>
    <row r="992" spans="16:18" ht="14.25" customHeight="1" x14ac:dyDescent="0.3">
      <c r="P992" s="67"/>
      <c r="Q992" s="67"/>
      <c r="R992" s="67"/>
    </row>
    <row r="993" spans="16:18" ht="14.25" customHeight="1" x14ac:dyDescent="0.3">
      <c r="P993" s="67"/>
      <c r="Q993" s="67"/>
      <c r="R993" s="67"/>
    </row>
    <row r="994" spans="16:18" ht="14.25" customHeight="1" x14ac:dyDescent="0.3">
      <c r="P994" s="67"/>
      <c r="Q994" s="67"/>
      <c r="R994" s="67"/>
    </row>
    <row r="995" spans="16:18" ht="14.25" customHeight="1" x14ac:dyDescent="0.3">
      <c r="P995" s="67"/>
      <c r="Q995" s="67"/>
      <c r="R995" s="67"/>
    </row>
    <row r="996" spans="16:18" ht="14.25" customHeight="1" x14ac:dyDescent="0.3">
      <c r="P996" s="67"/>
      <c r="Q996" s="67"/>
      <c r="R996" s="67"/>
    </row>
    <row r="997" spans="16:18" ht="14.25" customHeight="1" x14ac:dyDescent="0.3">
      <c r="P997" s="67"/>
      <c r="Q997" s="67"/>
      <c r="R997" s="67"/>
    </row>
    <row r="998" spans="16:18" ht="14.25" customHeight="1" x14ac:dyDescent="0.3">
      <c r="P998" s="67"/>
      <c r="Q998" s="67"/>
      <c r="R998" s="67"/>
    </row>
    <row r="999" spans="16:18" ht="14.25" customHeight="1" x14ac:dyDescent="0.3">
      <c r="P999" s="67"/>
      <c r="Q999" s="67"/>
      <c r="R999" s="67"/>
    </row>
    <row r="1000" spans="16:18" ht="14.25" customHeight="1" x14ac:dyDescent="0.3">
      <c r="P1000" s="67"/>
      <c r="Q1000" s="67"/>
      <c r="R1000" s="67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4140625" defaultRowHeight="15" customHeight="1" x14ac:dyDescent="0.3"/>
  <cols>
    <col min="1" max="1" width="0.6640625" customWidth="1"/>
    <col min="2" max="2" width="18" customWidth="1"/>
    <col min="3" max="5" width="14.33203125" customWidth="1"/>
    <col min="6" max="6" width="16.44140625" customWidth="1"/>
    <col min="7" max="7" width="8.6640625" customWidth="1"/>
    <col min="8" max="8" width="35.6640625" customWidth="1"/>
    <col min="9" max="9" width="55.6640625" customWidth="1"/>
    <col min="10" max="10" width="53.44140625" customWidth="1"/>
    <col min="11" max="11" width="64.6640625" customWidth="1"/>
    <col min="12" max="12" width="51.6640625" customWidth="1"/>
    <col min="13" max="13" width="27.44140625" customWidth="1"/>
    <col min="14" max="14" width="20.33203125" customWidth="1"/>
    <col min="15" max="15" width="52.6640625" customWidth="1"/>
    <col min="16" max="16" width="47.6640625" customWidth="1"/>
    <col min="17" max="17" width="26.6640625" customWidth="1"/>
    <col min="18" max="18" width="63.33203125" customWidth="1"/>
    <col min="19" max="19" width="13.6640625" customWidth="1"/>
    <col min="20" max="26" width="8.6640625" customWidth="1"/>
  </cols>
  <sheetData>
    <row r="1" spans="1:26" ht="14.25" customHeight="1" x14ac:dyDescent="0.3">
      <c r="O1" s="67"/>
      <c r="P1" s="67"/>
    </row>
    <row r="2" spans="1:26" ht="33.75" customHeight="1" x14ac:dyDescent="0.3">
      <c r="B2" s="68" t="s">
        <v>409</v>
      </c>
      <c r="C2" s="68" t="s">
        <v>410</v>
      </c>
      <c r="D2" s="68" t="s">
        <v>411</v>
      </c>
      <c r="E2" s="68" t="s">
        <v>412</v>
      </c>
      <c r="F2" s="69" t="s">
        <v>413</v>
      </c>
      <c r="G2" s="67"/>
      <c r="M2" s="73" t="s">
        <v>420</v>
      </c>
      <c r="N2" s="73" t="s">
        <v>421</v>
      </c>
      <c r="O2" s="101"/>
      <c r="P2" s="74"/>
    </row>
    <row r="3" spans="1:26" ht="27" customHeight="1" x14ac:dyDescent="0.3">
      <c r="A3" s="70"/>
      <c r="B3" s="71" t="s">
        <v>414</v>
      </c>
      <c r="C3" s="71" t="s">
        <v>415</v>
      </c>
      <c r="D3" s="71" t="s">
        <v>416</v>
      </c>
      <c r="E3" s="71" t="s">
        <v>416</v>
      </c>
      <c r="F3" s="71" t="s">
        <v>416</v>
      </c>
      <c r="G3" s="71" t="s">
        <v>416</v>
      </c>
      <c r="H3" s="71" t="s">
        <v>417</v>
      </c>
      <c r="I3" s="72" t="s">
        <v>418</v>
      </c>
      <c r="J3" s="72" t="s">
        <v>419</v>
      </c>
      <c r="K3" s="102"/>
      <c r="L3" s="70"/>
      <c r="M3" s="103" t="s">
        <v>468</v>
      </c>
      <c r="N3" s="81" t="s">
        <v>669</v>
      </c>
      <c r="O3" s="104" t="s">
        <v>670</v>
      </c>
      <c r="P3" s="81" t="s">
        <v>671</v>
      </c>
      <c r="Q3" s="70"/>
      <c r="R3" s="72"/>
      <c r="S3" s="72"/>
      <c r="T3" s="70"/>
      <c r="U3" s="70"/>
      <c r="V3" s="70"/>
      <c r="W3" s="70"/>
      <c r="X3" s="70"/>
      <c r="Y3" s="70"/>
      <c r="Z3" s="70"/>
    </row>
    <row r="4" spans="1:26" ht="16.5" customHeight="1" x14ac:dyDescent="0.3">
      <c r="B4" s="76" t="s">
        <v>423</v>
      </c>
      <c r="C4" s="77" t="s">
        <v>424</v>
      </c>
      <c r="D4" s="77" t="s">
        <v>425</v>
      </c>
      <c r="E4" s="77" t="s">
        <v>672</v>
      </c>
      <c r="F4" s="77" t="s">
        <v>427</v>
      </c>
      <c r="G4" s="77" t="s">
        <v>427</v>
      </c>
      <c r="H4" s="78" t="s">
        <v>673</v>
      </c>
      <c r="I4" s="79" t="s">
        <v>429</v>
      </c>
      <c r="J4" s="78" t="s">
        <v>303</v>
      </c>
      <c r="M4" s="103" t="s">
        <v>488</v>
      </c>
      <c r="N4" s="81" t="s">
        <v>674</v>
      </c>
      <c r="O4" s="104" t="s">
        <v>675</v>
      </c>
      <c r="P4" s="81" t="s">
        <v>445</v>
      </c>
      <c r="R4" s="78" t="s">
        <v>433</v>
      </c>
      <c r="S4" s="77" t="s">
        <v>434</v>
      </c>
    </row>
    <row r="5" spans="1:26" ht="16.5" customHeight="1" x14ac:dyDescent="0.3">
      <c r="B5" s="76" t="s">
        <v>436</v>
      </c>
      <c r="C5" s="77" t="s">
        <v>437</v>
      </c>
      <c r="D5" s="77" t="s">
        <v>425</v>
      </c>
      <c r="E5" s="77" t="s">
        <v>672</v>
      </c>
      <c r="F5" s="77" t="s">
        <v>427</v>
      </c>
      <c r="G5" s="77" t="s">
        <v>438</v>
      </c>
      <c r="H5" s="78" t="s">
        <v>676</v>
      </c>
      <c r="I5" s="79" t="s">
        <v>440</v>
      </c>
      <c r="J5" s="78" t="s">
        <v>441</v>
      </c>
      <c r="M5" s="105" t="s">
        <v>677</v>
      </c>
      <c r="N5" s="81" t="s">
        <v>678</v>
      </c>
      <c r="O5" s="104" t="s">
        <v>679</v>
      </c>
      <c r="P5" s="81" t="s">
        <v>445</v>
      </c>
      <c r="R5" s="78" t="s">
        <v>448</v>
      </c>
      <c r="S5" s="77" t="s">
        <v>449</v>
      </c>
    </row>
    <row r="6" spans="1:26" ht="16.5" customHeight="1" x14ac:dyDescent="0.3">
      <c r="B6" s="76" t="s">
        <v>550</v>
      </c>
      <c r="C6" s="77" t="s">
        <v>551</v>
      </c>
      <c r="D6" s="77" t="s">
        <v>552</v>
      </c>
      <c r="E6" s="77" t="s">
        <v>672</v>
      </c>
      <c r="F6" s="77" t="s">
        <v>427</v>
      </c>
      <c r="G6" s="77" t="s">
        <v>454</v>
      </c>
      <c r="H6" s="78" t="s">
        <v>680</v>
      </c>
      <c r="I6" s="79" t="s">
        <v>681</v>
      </c>
      <c r="J6" s="78" t="s">
        <v>457</v>
      </c>
      <c r="M6" s="103" t="s">
        <v>458</v>
      </c>
      <c r="N6" s="81" t="s">
        <v>682</v>
      </c>
      <c r="O6" s="104" t="s">
        <v>683</v>
      </c>
      <c r="P6" s="81" t="s">
        <v>445</v>
      </c>
      <c r="R6" s="78" t="s">
        <v>445</v>
      </c>
      <c r="S6" s="77" t="s">
        <v>461</v>
      </c>
    </row>
    <row r="7" spans="1:26" ht="16.5" customHeight="1" x14ac:dyDescent="0.3">
      <c r="B7" s="76" t="s">
        <v>559</v>
      </c>
      <c r="C7" s="77" t="s">
        <v>560</v>
      </c>
      <c r="D7" s="77" t="s">
        <v>552</v>
      </c>
      <c r="E7" s="77" t="s">
        <v>672</v>
      </c>
      <c r="F7" s="77" t="s">
        <v>427</v>
      </c>
      <c r="G7" s="77" t="s">
        <v>465</v>
      </c>
      <c r="H7" s="78" t="s">
        <v>684</v>
      </c>
      <c r="I7" s="79" t="s">
        <v>685</v>
      </c>
      <c r="J7" s="78" t="s">
        <v>457</v>
      </c>
      <c r="M7" s="103" t="s">
        <v>686</v>
      </c>
      <c r="N7" s="81" t="s">
        <v>687</v>
      </c>
      <c r="O7" s="104" t="s">
        <v>683</v>
      </c>
      <c r="P7" s="81" t="s">
        <v>445</v>
      </c>
      <c r="R7" s="78"/>
      <c r="S7" s="77"/>
    </row>
    <row r="8" spans="1:26" ht="16.5" customHeight="1" x14ac:dyDescent="0.3">
      <c r="B8" s="76" t="s">
        <v>564</v>
      </c>
      <c r="C8" s="77" t="s">
        <v>565</v>
      </c>
      <c r="D8" s="77" t="s">
        <v>552</v>
      </c>
      <c r="E8" s="77" t="s">
        <v>672</v>
      </c>
      <c r="F8" s="77" t="s">
        <v>427</v>
      </c>
      <c r="G8" s="77" t="s">
        <v>475</v>
      </c>
      <c r="H8" s="78" t="s">
        <v>688</v>
      </c>
      <c r="I8" s="84" t="s">
        <v>467</v>
      </c>
      <c r="J8" s="84" t="s">
        <v>401</v>
      </c>
      <c r="K8" s="79"/>
      <c r="M8" s="103" t="s">
        <v>689</v>
      </c>
      <c r="N8" s="81" t="s">
        <v>690</v>
      </c>
      <c r="O8" s="104" t="s">
        <v>691</v>
      </c>
      <c r="P8" s="81" t="s">
        <v>445</v>
      </c>
      <c r="R8" s="75" t="s">
        <v>491</v>
      </c>
    </row>
    <row r="9" spans="1:26" ht="16.5" customHeight="1" x14ac:dyDescent="0.3">
      <c r="B9" s="76" t="s">
        <v>604</v>
      </c>
      <c r="C9" s="77" t="s">
        <v>605</v>
      </c>
      <c r="D9" s="77" t="s">
        <v>388</v>
      </c>
      <c r="E9" s="77" t="s">
        <v>672</v>
      </c>
      <c r="F9" s="77" t="s">
        <v>427</v>
      </c>
      <c r="G9" s="77" t="s">
        <v>388</v>
      </c>
      <c r="H9" s="78" t="s">
        <v>692</v>
      </c>
      <c r="I9" s="79" t="s">
        <v>477</v>
      </c>
      <c r="J9" s="79" t="s">
        <v>403</v>
      </c>
      <c r="M9" s="103" t="s">
        <v>598</v>
      </c>
      <c r="N9" s="81" t="s">
        <v>693</v>
      </c>
      <c r="O9" s="104" t="s">
        <v>691</v>
      </c>
      <c r="P9" s="81" t="s">
        <v>445</v>
      </c>
      <c r="R9" s="75" t="s">
        <v>502</v>
      </c>
      <c r="S9" s="67" t="s">
        <v>492</v>
      </c>
    </row>
    <row r="10" spans="1:26" ht="16.5" customHeight="1" x14ac:dyDescent="0.3">
      <c r="B10" s="76" t="s">
        <v>592</v>
      </c>
      <c r="C10" s="77" t="s">
        <v>593</v>
      </c>
      <c r="D10" s="77" t="s">
        <v>388</v>
      </c>
      <c r="E10" s="77" t="s">
        <v>672</v>
      </c>
      <c r="F10" s="77" t="s">
        <v>388</v>
      </c>
      <c r="G10" s="67" t="s">
        <v>496</v>
      </c>
      <c r="H10" s="85" t="s">
        <v>694</v>
      </c>
      <c r="I10" s="84" t="s">
        <v>486</v>
      </c>
      <c r="J10" s="79" t="s">
        <v>487</v>
      </c>
      <c r="M10" s="103" t="s">
        <v>478</v>
      </c>
      <c r="N10" s="81" t="s">
        <v>695</v>
      </c>
      <c r="O10" s="104" t="s">
        <v>696</v>
      </c>
      <c r="P10" s="81" t="s">
        <v>448</v>
      </c>
      <c r="R10" s="75" t="s">
        <v>512</v>
      </c>
      <c r="S10" s="67" t="s">
        <v>503</v>
      </c>
    </row>
    <row r="11" spans="1:26" ht="16.5" customHeight="1" x14ac:dyDescent="0.3">
      <c r="B11" s="92" t="s">
        <v>596</v>
      </c>
      <c r="C11" s="77" t="s">
        <v>597</v>
      </c>
      <c r="D11" s="77" t="s">
        <v>388</v>
      </c>
      <c r="E11" s="77" t="s">
        <v>672</v>
      </c>
      <c r="F11" s="77" t="s">
        <v>388</v>
      </c>
      <c r="G11" s="67" t="s">
        <v>697</v>
      </c>
      <c r="H11" s="85" t="s">
        <v>698</v>
      </c>
      <c r="I11" s="75" t="s">
        <v>498</v>
      </c>
      <c r="J11" s="79" t="s">
        <v>499</v>
      </c>
      <c r="M11" s="106" t="s">
        <v>500</v>
      </c>
      <c r="N11" s="81" t="s">
        <v>501</v>
      </c>
      <c r="O11" s="104" t="s">
        <v>679</v>
      </c>
      <c r="P11" s="81" t="s">
        <v>448</v>
      </c>
      <c r="R11" s="75" t="s">
        <v>521</v>
      </c>
      <c r="S11" s="67" t="s">
        <v>513</v>
      </c>
    </row>
    <row r="12" spans="1:26" ht="16.5" customHeight="1" x14ac:dyDescent="0.3">
      <c r="B12" s="92" t="s">
        <v>600</v>
      </c>
      <c r="C12" s="77" t="s">
        <v>601</v>
      </c>
      <c r="D12" s="77" t="s">
        <v>388</v>
      </c>
      <c r="E12" s="77" t="s">
        <v>672</v>
      </c>
      <c r="F12" s="77" t="s">
        <v>388</v>
      </c>
      <c r="G12" s="67" t="s">
        <v>699</v>
      </c>
      <c r="H12" s="84" t="s">
        <v>467</v>
      </c>
      <c r="I12" s="75" t="s">
        <v>409</v>
      </c>
      <c r="M12" s="103" t="s">
        <v>700</v>
      </c>
      <c r="N12" s="81" t="s">
        <v>701</v>
      </c>
      <c r="O12" s="104" t="s">
        <v>691</v>
      </c>
      <c r="P12" s="81" t="s">
        <v>448</v>
      </c>
      <c r="R12" s="75" t="s">
        <v>529</v>
      </c>
      <c r="S12" s="67" t="s">
        <v>522</v>
      </c>
    </row>
    <row r="13" spans="1:26" ht="16.5" customHeight="1" x14ac:dyDescent="0.3">
      <c r="B13" s="92" t="s">
        <v>609</v>
      </c>
      <c r="C13" s="77" t="s">
        <v>609</v>
      </c>
      <c r="D13" s="77" t="s">
        <v>388</v>
      </c>
      <c r="E13" s="77" t="s">
        <v>672</v>
      </c>
      <c r="F13" s="77" t="s">
        <v>388</v>
      </c>
      <c r="G13" s="67" t="s">
        <v>702</v>
      </c>
      <c r="H13" s="84" t="s">
        <v>467</v>
      </c>
      <c r="I13" s="75" t="s">
        <v>429</v>
      </c>
      <c r="J13" s="78" t="s">
        <v>303</v>
      </c>
      <c r="M13" s="103" t="s">
        <v>527</v>
      </c>
      <c r="N13" s="81" t="s">
        <v>703</v>
      </c>
      <c r="O13" s="104" t="s">
        <v>691</v>
      </c>
      <c r="P13" s="81" t="s">
        <v>448</v>
      </c>
      <c r="R13" s="75" t="s">
        <v>538</v>
      </c>
      <c r="S13" s="67" t="s">
        <v>530</v>
      </c>
    </row>
    <row r="14" spans="1:26" ht="16.5" customHeight="1" x14ac:dyDescent="0.3">
      <c r="B14" s="76" t="s">
        <v>482</v>
      </c>
      <c r="C14" s="77" t="s">
        <v>483</v>
      </c>
      <c r="D14" s="77" t="s">
        <v>454</v>
      </c>
      <c r="E14" s="77" t="s">
        <v>484</v>
      </c>
      <c r="F14" s="77" t="s">
        <v>454</v>
      </c>
      <c r="G14" s="67" t="s">
        <v>526</v>
      </c>
      <c r="H14" s="84" t="s">
        <v>467</v>
      </c>
      <c r="I14" s="75" t="s">
        <v>566</v>
      </c>
      <c r="J14" s="78" t="s">
        <v>441</v>
      </c>
      <c r="K14" s="75" t="s">
        <v>704</v>
      </c>
      <c r="M14" s="103" t="s">
        <v>519</v>
      </c>
      <c r="N14" s="81" t="s">
        <v>705</v>
      </c>
      <c r="O14" s="104" t="s">
        <v>691</v>
      </c>
      <c r="P14" s="81" t="s">
        <v>448</v>
      </c>
      <c r="R14" s="75" t="s">
        <v>547</v>
      </c>
      <c r="S14" s="67" t="s">
        <v>539</v>
      </c>
    </row>
    <row r="15" spans="1:26" ht="16.5" customHeight="1" x14ac:dyDescent="0.3">
      <c r="B15" s="76" t="s">
        <v>494</v>
      </c>
      <c r="C15" s="77" t="s">
        <v>495</v>
      </c>
      <c r="D15" s="77" t="s">
        <v>454</v>
      </c>
      <c r="E15" s="77" t="s">
        <v>484</v>
      </c>
      <c r="F15" s="77" t="s">
        <v>454</v>
      </c>
      <c r="G15" s="67" t="s">
        <v>517</v>
      </c>
      <c r="H15" s="84" t="s">
        <v>650</v>
      </c>
      <c r="I15" s="79" t="s">
        <v>618</v>
      </c>
      <c r="J15" s="78" t="s">
        <v>619</v>
      </c>
      <c r="K15" s="75" t="s">
        <v>706</v>
      </c>
      <c r="M15" s="106" t="s">
        <v>707</v>
      </c>
      <c r="N15" s="81" t="s">
        <v>546</v>
      </c>
      <c r="O15" s="104" t="s">
        <v>691</v>
      </c>
      <c r="P15" s="81" t="s">
        <v>448</v>
      </c>
      <c r="R15" s="75" t="s">
        <v>558</v>
      </c>
      <c r="S15" s="67" t="s">
        <v>548</v>
      </c>
    </row>
    <row r="16" spans="1:26" ht="16.5" customHeight="1" x14ac:dyDescent="0.3">
      <c r="B16" s="76" t="s">
        <v>463</v>
      </c>
      <c r="C16" s="77" t="s">
        <v>464</v>
      </c>
      <c r="D16" s="77" t="s">
        <v>453</v>
      </c>
      <c r="E16" s="77" t="s">
        <v>438</v>
      </c>
      <c r="F16" s="77" t="s">
        <v>454</v>
      </c>
      <c r="G16" s="67" t="s">
        <v>534</v>
      </c>
      <c r="H16" s="88" t="s">
        <v>655</v>
      </c>
      <c r="I16" s="79" t="s">
        <v>456</v>
      </c>
      <c r="J16" s="78" t="s">
        <v>457</v>
      </c>
      <c r="K16" s="75" t="s">
        <v>708</v>
      </c>
      <c r="M16" s="103" t="s">
        <v>555</v>
      </c>
      <c r="N16" s="81" t="s">
        <v>709</v>
      </c>
      <c r="O16" s="104" t="s">
        <v>710</v>
      </c>
      <c r="P16" s="81" t="s">
        <v>711</v>
      </c>
      <c r="R16" s="75" t="s">
        <v>563</v>
      </c>
    </row>
    <row r="17" spans="2:18" ht="16.5" customHeight="1" x14ac:dyDescent="0.3">
      <c r="B17" s="76" t="s">
        <v>616</v>
      </c>
      <c r="C17" s="77" t="s">
        <v>617</v>
      </c>
      <c r="D17" s="77" t="s">
        <v>465</v>
      </c>
      <c r="E17" s="77" t="s">
        <v>484</v>
      </c>
      <c r="F17" s="77" t="s">
        <v>454</v>
      </c>
      <c r="G17" s="67" t="s">
        <v>543</v>
      </c>
      <c r="H17" s="88" t="s">
        <v>544</v>
      </c>
      <c r="M17" s="105" t="s">
        <v>561</v>
      </c>
      <c r="N17" s="81" t="s">
        <v>712</v>
      </c>
      <c r="O17" s="104" t="s">
        <v>713</v>
      </c>
      <c r="P17" s="81" t="s">
        <v>711</v>
      </c>
      <c r="R17" s="75" t="s">
        <v>714</v>
      </c>
    </row>
    <row r="18" spans="2:18" ht="16.5" customHeight="1" x14ac:dyDescent="0.3">
      <c r="B18" s="76" t="s">
        <v>621</v>
      </c>
      <c r="C18" s="77" t="s">
        <v>622</v>
      </c>
      <c r="D18" s="77" t="s">
        <v>465</v>
      </c>
      <c r="E18" s="77" t="s">
        <v>484</v>
      </c>
      <c r="F18" s="77" t="s">
        <v>454</v>
      </c>
      <c r="G18" s="67" t="s">
        <v>553</v>
      </c>
      <c r="H18" s="88" t="s">
        <v>554</v>
      </c>
      <c r="M18" s="103" t="s">
        <v>715</v>
      </c>
      <c r="N18" s="107" t="s">
        <v>716</v>
      </c>
      <c r="O18" s="104" t="s">
        <v>691</v>
      </c>
      <c r="P18" s="81" t="s">
        <v>711</v>
      </c>
      <c r="R18" s="75" t="s">
        <v>717</v>
      </c>
    </row>
    <row r="19" spans="2:18" ht="16.5" customHeight="1" x14ac:dyDescent="0.3">
      <c r="B19" s="76" t="s">
        <v>505</v>
      </c>
      <c r="C19" s="77" t="s">
        <v>506</v>
      </c>
      <c r="D19" s="77" t="s">
        <v>507</v>
      </c>
      <c r="E19" s="77" t="s">
        <v>438</v>
      </c>
      <c r="F19" s="77" t="s">
        <v>465</v>
      </c>
      <c r="G19" s="67"/>
      <c r="I19" s="6"/>
      <c r="K19" s="79" t="s">
        <v>440</v>
      </c>
      <c r="L19" s="78" t="s">
        <v>441</v>
      </c>
      <c r="M19" s="103" t="s">
        <v>567</v>
      </c>
      <c r="N19" s="81" t="s">
        <v>718</v>
      </c>
      <c r="O19" s="104" t="s">
        <v>719</v>
      </c>
      <c r="P19" s="81" t="s">
        <v>711</v>
      </c>
      <c r="R19" s="75" t="s">
        <v>720</v>
      </c>
    </row>
    <row r="20" spans="2:18" ht="16.5" customHeight="1" x14ac:dyDescent="0.3">
      <c r="B20" s="76" t="s">
        <v>541</v>
      </c>
      <c r="C20" s="77" t="s">
        <v>542</v>
      </c>
      <c r="D20" s="77" t="s">
        <v>507</v>
      </c>
      <c r="E20" s="77" t="s">
        <v>438</v>
      </c>
      <c r="F20" s="77" t="s">
        <v>465</v>
      </c>
      <c r="G20" s="67"/>
      <c r="I20" s="6"/>
      <c r="K20" s="79" t="s">
        <v>618</v>
      </c>
      <c r="L20" s="78" t="s">
        <v>619</v>
      </c>
      <c r="M20" s="103" t="s">
        <v>606</v>
      </c>
      <c r="N20" s="81" t="s">
        <v>607</v>
      </c>
      <c r="O20" s="104" t="s">
        <v>721</v>
      </c>
      <c r="P20" s="81" t="s">
        <v>574</v>
      </c>
      <c r="R20" s="75" t="s">
        <v>422</v>
      </c>
    </row>
    <row r="21" spans="2:18" ht="16.5" customHeight="1" x14ac:dyDescent="0.3">
      <c r="B21" s="76" t="s">
        <v>610</v>
      </c>
      <c r="C21" s="77" t="s">
        <v>611</v>
      </c>
      <c r="D21" s="77" t="s">
        <v>465</v>
      </c>
      <c r="E21" s="77" t="s">
        <v>484</v>
      </c>
      <c r="F21" s="77" t="s">
        <v>465</v>
      </c>
      <c r="G21" s="67"/>
      <c r="I21" s="6"/>
      <c r="K21" s="79" t="s">
        <v>722</v>
      </c>
      <c r="L21" s="78" t="s">
        <v>457</v>
      </c>
      <c r="M21" s="103" t="s">
        <v>594</v>
      </c>
      <c r="N21" s="81" t="s">
        <v>595</v>
      </c>
      <c r="O21" s="104" t="s">
        <v>721</v>
      </c>
      <c r="P21" s="81" t="s">
        <v>574</v>
      </c>
      <c r="R21" s="75" t="s">
        <v>435</v>
      </c>
    </row>
    <row r="22" spans="2:18" ht="16.5" customHeight="1" x14ac:dyDescent="0.3">
      <c r="B22" s="76" t="s">
        <v>613</v>
      </c>
      <c r="C22" s="77" t="s">
        <v>614</v>
      </c>
      <c r="D22" s="77" t="s">
        <v>465</v>
      </c>
      <c r="E22" s="77" t="s">
        <v>484</v>
      </c>
      <c r="F22" s="77" t="s">
        <v>465</v>
      </c>
      <c r="G22" s="67"/>
      <c r="I22" s="15"/>
      <c r="M22" s="103" t="s">
        <v>723</v>
      </c>
      <c r="N22" s="81" t="s">
        <v>724</v>
      </c>
      <c r="O22" s="104" t="s">
        <v>725</v>
      </c>
      <c r="P22" s="81" t="s">
        <v>574</v>
      </c>
      <c r="R22" s="75" t="s">
        <v>450</v>
      </c>
    </row>
    <row r="23" spans="2:18" ht="16.5" customHeight="1" x14ac:dyDescent="0.3">
      <c r="B23" s="76" t="s">
        <v>451</v>
      </c>
      <c r="C23" s="77" t="s">
        <v>452</v>
      </c>
      <c r="D23" s="77" t="s">
        <v>453</v>
      </c>
      <c r="E23" s="77" t="s">
        <v>438</v>
      </c>
      <c r="F23" s="77" t="s">
        <v>438</v>
      </c>
      <c r="G23" s="67"/>
      <c r="I23" s="15"/>
      <c r="M23" s="103" t="s">
        <v>726</v>
      </c>
      <c r="N23" s="107" t="s">
        <v>590</v>
      </c>
      <c r="O23" s="104" t="s">
        <v>691</v>
      </c>
      <c r="P23" s="81" t="s">
        <v>574</v>
      </c>
      <c r="R23" s="75" t="s">
        <v>462</v>
      </c>
    </row>
    <row r="24" spans="2:18" ht="16.5" customHeight="1" x14ac:dyDescent="0.3">
      <c r="B24" s="76" t="s">
        <v>473</v>
      </c>
      <c r="C24" s="77" t="s">
        <v>474</v>
      </c>
      <c r="D24" s="77" t="s">
        <v>453</v>
      </c>
      <c r="E24" s="77" t="s">
        <v>438</v>
      </c>
      <c r="F24" s="77" t="s">
        <v>438</v>
      </c>
      <c r="G24" s="67"/>
      <c r="H24" s="5" t="s">
        <v>9</v>
      </c>
      <c r="I24" s="6" t="s">
        <v>4</v>
      </c>
      <c r="M24" s="103" t="s">
        <v>572</v>
      </c>
      <c r="N24" s="81" t="s">
        <v>727</v>
      </c>
      <c r="O24" s="104" t="s">
        <v>728</v>
      </c>
      <c r="P24" s="81" t="s">
        <v>574</v>
      </c>
      <c r="R24" s="75" t="s">
        <v>472</v>
      </c>
    </row>
    <row r="25" spans="2:18" ht="16.5" customHeight="1" x14ac:dyDescent="0.3">
      <c r="B25" s="76" t="s">
        <v>515</v>
      </c>
      <c r="C25" s="77" t="s">
        <v>516</v>
      </c>
      <c r="D25" s="77" t="s">
        <v>507</v>
      </c>
      <c r="E25" s="77" t="s">
        <v>438</v>
      </c>
      <c r="F25" s="77" t="s">
        <v>438</v>
      </c>
      <c r="G25" s="67"/>
      <c r="H25" s="5" t="s">
        <v>16</v>
      </c>
      <c r="I25" s="15" t="s">
        <v>21</v>
      </c>
      <c r="J25" s="75">
        <v>399</v>
      </c>
      <c r="M25" s="103" t="s">
        <v>729</v>
      </c>
      <c r="N25" s="81" t="s">
        <v>603</v>
      </c>
      <c r="O25" s="104" t="s">
        <v>730</v>
      </c>
      <c r="P25" s="81" t="s">
        <v>731</v>
      </c>
      <c r="R25" s="75" t="s">
        <v>481</v>
      </c>
    </row>
    <row r="26" spans="2:18" ht="14.25" customHeight="1" x14ac:dyDescent="0.3">
      <c r="B26" s="76" t="s">
        <v>524</v>
      </c>
      <c r="C26" s="77" t="s">
        <v>525</v>
      </c>
      <c r="D26" s="77" t="s">
        <v>507</v>
      </c>
      <c r="E26" s="77" t="s">
        <v>438</v>
      </c>
      <c r="F26" s="77" t="s">
        <v>438</v>
      </c>
      <c r="G26" s="67"/>
      <c r="H26" s="5" t="s">
        <v>20</v>
      </c>
      <c r="I26" s="15" t="s">
        <v>21</v>
      </c>
      <c r="J26" s="75">
        <v>399</v>
      </c>
      <c r="O26" s="67"/>
      <c r="P26" s="67"/>
      <c r="R26" s="75" t="s">
        <v>493</v>
      </c>
    </row>
    <row r="27" spans="2:18" ht="14.25" customHeight="1" x14ac:dyDescent="0.3">
      <c r="B27" s="76" t="s">
        <v>532</v>
      </c>
      <c r="C27" s="77" t="s">
        <v>533</v>
      </c>
      <c r="D27" s="77" t="s">
        <v>507</v>
      </c>
      <c r="E27" s="77" t="s">
        <v>438</v>
      </c>
      <c r="F27" s="77" t="s">
        <v>438</v>
      </c>
      <c r="G27" s="67"/>
      <c r="H27" s="5" t="s">
        <v>24</v>
      </c>
      <c r="I27" s="15" t="s">
        <v>52</v>
      </c>
      <c r="O27" s="67"/>
      <c r="P27" s="67"/>
      <c r="R27" s="75" t="s">
        <v>732</v>
      </c>
    </row>
    <row r="28" spans="2:18" ht="14.25" customHeight="1" x14ac:dyDescent="0.3">
      <c r="B28" s="76" t="s">
        <v>569</v>
      </c>
      <c r="C28" s="77" t="s">
        <v>570</v>
      </c>
      <c r="D28" s="77" t="s">
        <v>571</v>
      </c>
      <c r="E28" s="77" t="s">
        <v>475</v>
      </c>
      <c r="F28" s="77" t="s">
        <v>475</v>
      </c>
      <c r="G28" s="67"/>
      <c r="H28" s="5" t="s">
        <v>29</v>
      </c>
      <c r="I28" s="6" t="s">
        <v>4</v>
      </c>
      <c r="O28" s="67"/>
      <c r="P28" s="67"/>
      <c r="R28" s="75" t="s">
        <v>733</v>
      </c>
    </row>
    <row r="29" spans="2:18" ht="14.25" customHeight="1" x14ac:dyDescent="0.3">
      <c r="B29" s="76" t="s">
        <v>576</v>
      </c>
      <c r="C29" s="77" t="s">
        <v>577</v>
      </c>
      <c r="D29" s="77" t="s">
        <v>571</v>
      </c>
      <c r="E29" s="77" t="s">
        <v>475</v>
      </c>
      <c r="F29" s="77" t="s">
        <v>475</v>
      </c>
      <c r="G29" s="67"/>
      <c r="H29" s="5" t="s">
        <v>734</v>
      </c>
      <c r="I29" s="15" t="s">
        <v>21</v>
      </c>
      <c r="J29" s="75">
        <v>399</v>
      </c>
      <c r="M29" s="78" t="s">
        <v>673</v>
      </c>
      <c r="N29" s="78" t="s">
        <v>612</v>
      </c>
      <c r="O29" s="103" t="s">
        <v>468</v>
      </c>
      <c r="P29" s="103" t="s">
        <v>735</v>
      </c>
      <c r="R29" s="75" t="s">
        <v>736</v>
      </c>
    </row>
    <row r="30" spans="2:18" ht="14.25" customHeight="1" x14ac:dyDescent="0.3">
      <c r="B30" s="92" t="s">
        <v>582</v>
      </c>
      <c r="C30" s="77" t="s">
        <v>583</v>
      </c>
      <c r="D30" s="77" t="s">
        <v>584</v>
      </c>
      <c r="E30" s="77" t="s">
        <v>475</v>
      </c>
      <c r="F30" s="77" t="s">
        <v>475</v>
      </c>
      <c r="G30" s="67"/>
      <c r="H30" s="5" t="s">
        <v>737</v>
      </c>
      <c r="I30" s="6" t="s">
        <v>4</v>
      </c>
      <c r="M30" s="78" t="s">
        <v>676</v>
      </c>
      <c r="N30" s="78" t="s">
        <v>615</v>
      </c>
      <c r="O30" s="103" t="s">
        <v>478</v>
      </c>
      <c r="P30" s="103" t="s">
        <v>696</v>
      </c>
      <c r="R30" s="75" t="s">
        <v>738</v>
      </c>
    </row>
    <row r="31" spans="2:18" ht="14.25" customHeight="1" x14ac:dyDescent="0.3">
      <c r="B31" s="92" t="s">
        <v>587</v>
      </c>
      <c r="C31" s="77" t="s">
        <v>588</v>
      </c>
      <c r="D31" s="77" t="s">
        <v>584</v>
      </c>
      <c r="E31" s="77" t="s">
        <v>475</v>
      </c>
      <c r="F31" s="77" t="s">
        <v>475</v>
      </c>
      <c r="G31" s="67"/>
      <c r="H31" s="5" t="s">
        <v>739</v>
      </c>
      <c r="I31" s="15" t="s">
        <v>21</v>
      </c>
      <c r="M31" s="78" t="s">
        <v>680</v>
      </c>
      <c r="N31" s="78" t="s">
        <v>620</v>
      </c>
      <c r="O31" s="103" t="s">
        <v>488</v>
      </c>
      <c r="P31" s="103" t="s">
        <v>740</v>
      </c>
      <c r="R31" s="75" t="s">
        <v>741</v>
      </c>
    </row>
    <row r="32" spans="2:18" ht="14.25" customHeight="1" x14ac:dyDescent="0.7">
      <c r="B32" s="108" t="s">
        <v>639</v>
      </c>
      <c r="C32" s="109" t="s">
        <v>640</v>
      </c>
      <c r="D32" s="109" t="s">
        <v>699</v>
      </c>
      <c r="E32" s="109" t="s">
        <v>699</v>
      </c>
      <c r="F32" s="109" t="s">
        <v>699</v>
      </c>
      <c r="G32" s="67"/>
      <c r="H32" s="5" t="s">
        <v>742</v>
      </c>
      <c r="I32" s="6" t="s">
        <v>4</v>
      </c>
      <c r="M32" s="78" t="s">
        <v>684</v>
      </c>
      <c r="N32" s="78" t="s">
        <v>743</v>
      </c>
      <c r="O32" s="110" t="s">
        <v>744</v>
      </c>
      <c r="P32" s="110" t="s">
        <v>447</v>
      </c>
      <c r="R32" s="75" t="s">
        <v>745</v>
      </c>
    </row>
    <row r="33" spans="2:21" ht="14.25" customHeight="1" x14ac:dyDescent="0.7">
      <c r="B33" s="108" t="s">
        <v>645</v>
      </c>
      <c r="C33" s="111" t="s">
        <v>434</v>
      </c>
      <c r="D33" s="111" t="s">
        <v>517</v>
      </c>
      <c r="E33" s="111" t="s">
        <v>517</v>
      </c>
      <c r="F33" s="111" t="s">
        <v>517</v>
      </c>
      <c r="G33" s="67"/>
      <c r="H33" s="17" t="s">
        <v>39</v>
      </c>
      <c r="I33" s="6" t="s">
        <v>4</v>
      </c>
      <c r="M33" s="78" t="s">
        <v>688</v>
      </c>
      <c r="N33" s="78" t="s">
        <v>746</v>
      </c>
      <c r="O33" s="110" t="s">
        <v>446</v>
      </c>
      <c r="P33" s="110" t="s">
        <v>447</v>
      </c>
    </row>
    <row r="34" spans="2:21" ht="14.25" customHeight="1" x14ac:dyDescent="0.7">
      <c r="B34" s="112" t="s">
        <v>648</v>
      </c>
      <c r="C34" s="111" t="s">
        <v>649</v>
      </c>
      <c r="D34" s="111" t="s">
        <v>517</v>
      </c>
      <c r="E34" s="111" t="s">
        <v>517</v>
      </c>
      <c r="F34" s="111" t="s">
        <v>517</v>
      </c>
      <c r="G34" s="67"/>
      <c r="H34" s="17" t="s">
        <v>42</v>
      </c>
      <c r="I34" s="6" t="s">
        <v>4</v>
      </c>
      <c r="M34" s="78" t="s">
        <v>692</v>
      </c>
      <c r="N34" s="87" t="s">
        <v>630</v>
      </c>
      <c r="O34" s="110" t="s">
        <v>747</v>
      </c>
      <c r="P34" s="110" t="s">
        <v>447</v>
      </c>
    </row>
    <row r="35" spans="2:21" ht="14.25" customHeight="1" x14ac:dyDescent="0.3">
      <c r="B35" s="113" t="s">
        <v>653</v>
      </c>
      <c r="C35" s="111" t="s">
        <v>654</v>
      </c>
      <c r="D35" s="111" t="s">
        <v>517</v>
      </c>
      <c r="E35" s="111" t="s">
        <v>517</v>
      </c>
      <c r="F35" s="111" t="s">
        <v>517</v>
      </c>
      <c r="G35" s="67"/>
      <c r="H35" s="17" t="s">
        <v>45</v>
      </c>
      <c r="I35" s="6" t="s">
        <v>4</v>
      </c>
      <c r="M35" s="78" t="s">
        <v>694</v>
      </c>
      <c r="N35" s="87" t="s">
        <v>634</v>
      </c>
      <c r="O35" s="67"/>
      <c r="P35" s="67"/>
      <c r="U35" s="74"/>
    </row>
    <row r="36" spans="2:21" ht="14.25" customHeight="1" x14ac:dyDescent="0.3">
      <c r="B36" s="113" t="s">
        <v>657</v>
      </c>
      <c r="C36" s="111" t="s">
        <v>658</v>
      </c>
      <c r="D36" s="111" t="s">
        <v>517</v>
      </c>
      <c r="E36" s="111" t="s">
        <v>517</v>
      </c>
      <c r="F36" s="111" t="s">
        <v>517</v>
      </c>
      <c r="G36" s="67"/>
      <c r="H36" s="17" t="s">
        <v>48</v>
      </c>
      <c r="I36" s="15" t="s">
        <v>52</v>
      </c>
      <c r="M36" s="78" t="s">
        <v>698</v>
      </c>
      <c r="N36" s="87" t="s">
        <v>637</v>
      </c>
      <c r="O36" s="67"/>
      <c r="P36" s="67"/>
      <c r="U36" s="82"/>
    </row>
    <row r="37" spans="2:21" ht="14.25" customHeight="1" x14ac:dyDescent="0.3">
      <c r="B37" s="113" t="s">
        <v>627</v>
      </c>
      <c r="C37" s="111" t="s">
        <v>628</v>
      </c>
      <c r="D37" s="111" t="s">
        <v>697</v>
      </c>
      <c r="E37" s="111" t="s">
        <v>697</v>
      </c>
      <c r="F37" s="111" t="s">
        <v>697</v>
      </c>
      <c r="G37" s="67"/>
      <c r="H37" s="17" t="s">
        <v>51</v>
      </c>
      <c r="I37" s="15" t="s">
        <v>52</v>
      </c>
      <c r="M37" s="78" t="s">
        <v>642</v>
      </c>
      <c r="N37" s="87" t="s">
        <v>643</v>
      </c>
      <c r="O37" s="67"/>
      <c r="P37" s="67"/>
    </row>
    <row r="38" spans="2:21" ht="14.25" customHeight="1" x14ac:dyDescent="0.3">
      <c r="B38" s="113" t="s">
        <v>624</v>
      </c>
      <c r="C38" s="111" t="s">
        <v>748</v>
      </c>
      <c r="D38" s="111" t="s">
        <v>697</v>
      </c>
      <c r="E38" s="111" t="s">
        <v>697</v>
      </c>
      <c r="F38" s="111" t="s">
        <v>697</v>
      </c>
      <c r="G38" s="67"/>
      <c r="H38" s="17" t="s">
        <v>55</v>
      </c>
      <c r="I38" s="6" t="s">
        <v>4</v>
      </c>
      <c r="M38" s="84" t="s">
        <v>467</v>
      </c>
      <c r="N38" s="78" t="s">
        <v>647</v>
      </c>
      <c r="O38" s="67"/>
      <c r="P38" s="67"/>
    </row>
    <row r="39" spans="2:21" ht="14.25" customHeight="1" x14ac:dyDescent="0.3">
      <c r="B39" s="113" t="s">
        <v>632</v>
      </c>
      <c r="C39" s="111" t="s">
        <v>749</v>
      </c>
      <c r="D39" s="111" t="s">
        <v>699</v>
      </c>
      <c r="E39" s="111" t="s">
        <v>699</v>
      </c>
      <c r="F39" s="111" t="s">
        <v>699</v>
      </c>
      <c r="G39" s="67"/>
      <c r="H39" s="17" t="s">
        <v>58</v>
      </c>
      <c r="I39" s="6" t="s">
        <v>4</v>
      </c>
      <c r="M39" s="87" t="s">
        <v>650</v>
      </c>
      <c r="N39" s="87" t="s">
        <v>651</v>
      </c>
      <c r="O39" s="67"/>
      <c r="P39" s="67"/>
      <c r="U39" s="80"/>
    </row>
    <row r="40" spans="2:21" ht="14.25" customHeight="1" x14ac:dyDescent="0.3">
      <c r="B40" s="113" t="s">
        <v>635</v>
      </c>
      <c r="C40" s="111" t="s">
        <v>636</v>
      </c>
      <c r="D40" s="111" t="s">
        <v>702</v>
      </c>
      <c r="E40" s="111" t="s">
        <v>702</v>
      </c>
      <c r="F40" s="111" t="s">
        <v>702</v>
      </c>
      <c r="G40" s="67"/>
      <c r="H40" s="17" t="s">
        <v>61</v>
      </c>
      <c r="I40" s="6" t="s">
        <v>4</v>
      </c>
      <c r="M40" s="88" t="s">
        <v>655</v>
      </c>
      <c r="N40" s="87" t="s">
        <v>656</v>
      </c>
      <c r="O40" s="67"/>
      <c r="P40" s="67"/>
      <c r="U40" s="80"/>
    </row>
    <row r="41" spans="2:21" ht="14.25" customHeight="1" x14ac:dyDescent="0.3">
      <c r="B41" s="114" t="s">
        <v>750</v>
      </c>
      <c r="C41" s="115" t="s">
        <v>751</v>
      </c>
      <c r="D41" s="111" t="s">
        <v>699</v>
      </c>
      <c r="E41" s="111" t="s">
        <v>699</v>
      </c>
      <c r="F41" s="111" t="s">
        <v>699</v>
      </c>
      <c r="G41" s="67"/>
      <c r="H41" s="17" t="s">
        <v>64</v>
      </c>
      <c r="I41" s="6" t="s">
        <v>4</v>
      </c>
      <c r="M41" s="87" t="s">
        <v>544</v>
      </c>
      <c r="N41" s="78"/>
      <c r="O41" s="67"/>
      <c r="P41" s="67"/>
    </row>
    <row r="42" spans="2:21" ht="14.25" customHeight="1" x14ac:dyDescent="0.3">
      <c r="B42" s="116" t="s">
        <v>752</v>
      </c>
      <c r="C42" s="111" t="s">
        <v>753</v>
      </c>
      <c r="D42" s="111" t="s">
        <v>702</v>
      </c>
      <c r="E42" s="111" t="s">
        <v>702</v>
      </c>
      <c r="F42" s="111" t="s">
        <v>702</v>
      </c>
      <c r="G42" s="67"/>
      <c r="H42" s="17" t="s">
        <v>67</v>
      </c>
      <c r="I42" s="15" t="s">
        <v>21</v>
      </c>
      <c r="J42" s="75">
        <v>399</v>
      </c>
      <c r="M42" s="87" t="s">
        <v>554</v>
      </c>
      <c r="N42" s="78"/>
      <c r="O42" s="67"/>
      <c r="P42" s="67"/>
      <c r="U42" s="80"/>
    </row>
    <row r="43" spans="2:21" ht="14.25" customHeight="1" x14ac:dyDescent="0.3">
      <c r="B43" s="113" t="s">
        <v>754</v>
      </c>
      <c r="C43" s="117"/>
      <c r="D43" s="117"/>
      <c r="E43" s="117"/>
      <c r="G43" s="67"/>
      <c r="H43" s="17" t="s">
        <v>646</v>
      </c>
      <c r="I43" s="15" t="s">
        <v>21</v>
      </c>
      <c r="J43" s="75">
        <v>399</v>
      </c>
      <c r="M43" s="78"/>
      <c r="N43" s="78"/>
      <c r="O43" s="67"/>
      <c r="P43" s="67"/>
      <c r="U43" s="80"/>
    </row>
    <row r="44" spans="2:21" ht="15" customHeight="1" x14ac:dyDescent="0.3">
      <c r="G44" s="67"/>
      <c r="H44" s="17" t="s">
        <v>70</v>
      </c>
      <c r="I44" s="6" t="s">
        <v>4</v>
      </c>
      <c r="O44" s="67"/>
      <c r="P44" s="67"/>
      <c r="U44" s="80"/>
    </row>
    <row r="45" spans="2:21" ht="15" customHeight="1" x14ac:dyDescent="0.3">
      <c r="G45" s="67"/>
      <c r="H45" s="17" t="s">
        <v>755</v>
      </c>
      <c r="I45" s="6" t="s">
        <v>4</v>
      </c>
      <c r="O45" s="67"/>
      <c r="P45" s="67"/>
      <c r="U45" s="80"/>
    </row>
    <row r="46" spans="2:21" ht="14.25" customHeight="1" x14ac:dyDescent="0.3">
      <c r="G46" s="67"/>
      <c r="H46" s="118" t="s">
        <v>756</v>
      </c>
      <c r="I46" s="6" t="s">
        <v>4</v>
      </c>
      <c r="J46" s="119"/>
      <c r="O46" s="67"/>
      <c r="P46" s="67"/>
    </row>
    <row r="47" spans="2:21" ht="14.25" customHeight="1" x14ac:dyDescent="0.3">
      <c r="G47" s="67"/>
      <c r="H47" s="17" t="s">
        <v>757</v>
      </c>
      <c r="I47" s="15" t="s">
        <v>52</v>
      </c>
      <c r="O47" s="67"/>
      <c r="P47" s="67"/>
      <c r="U47" s="89"/>
    </row>
    <row r="48" spans="2:21" ht="14.25" customHeight="1" x14ac:dyDescent="0.3">
      <c r="H48" s="17" t="s">
        <v>758</v>
      </c>
      <c r="I48" s="75" t="s">
        <v>25</v>
      </c>
      <c r="O48" s="67"/>
      <c r="P48" s="67"/>
      <c r="U48" s="89"/>
    </row>
    <row r="49" spans="8:21" ht="14.25" customHeight="1" x14ac:dyDescent="0.3">
      <c r="H49" s="118" t="s">
        <v>759</v>
      </c>
      <c r="I49" s="15" t="s">
        <v>52</v>
      </c>
      <c r="O49" s="67"/>
      <c r="P49" s="67"/>
      <c r="U49" s="89"/>
    </row>
    <row r="50" spans="8:21" ht="14.25" customHeight="1" x14ac:dyDescent="0.3">
      <c r="H50" s="17" t="s">
        <v>760</v>
      </c>
      <c r="I50" s="6" t="s">
        <v>4</v>
      </c>
      <c r="O50" s="67"/>
      <c r="P50" s="67"/>
      <c r="U50" s="89"/>
    </row>
    <row r="51" spans="8:21" ht="14.25" customHeight="1" x14ac:dyDescent="0.3">
      <c r="H51" s="17" t="s">
        <v>79</v>
      </c>
      <c r="I51" s="6" t="s">
        <v>4</v>
      </c>
      <c r="O51" s="67"/>
      <c r="P51" s="67"/>
      <c r="U51" s="82"/>
    </row>
    <row r="52" spans="8:21" ht="14.25" customHeight="1" x14ac:dyDescent="0.3">
      <c r="H52" s="17" t="s">
        <v>661</v>
      </c>
      <c r="I52" s="6" t="s">
        <v>4</v>
      </c>
      <c r="O52" s="67"/>
      <c r="P52" s="67"/>
      <c r="U52" s="82"/>
    </row>
    <row r="53" spans="8:21" ht="14.25" customHeight="1" x14ac:dyDescent="0.3">
      <c r="H53" s="17" t="s">
        <v>83</v>
      </c>
      <c r="I53" s="6" t="s">
        <v>4</v>
      </c>
      <c r="O53" s="67"/>
      <c r="P53" s="67"/>
      <c r="U53" s="82"/>
    </row>
    <row r="54" spans="8:21" ht="14.25" customHeight="1" x14ac:dyDescent="0.3">
      <c r="H54" s="17" t="s">
        <v>86</v>
      </c>
      <c r="I54" s="6" t="s">
        <v>4</v>
      </c>
      <c r="O54" s="67"/>
      <c r="P54" s="67"/>
      <c r="U54" s="89"/>
    </row>
    <row r="55" spans="8:21" ht="14.25" customHeight="1" x14ac:dyDescent="0.3">
      <c r="H55" s="17" t="s">
        <v>761</v>
      </c>
      <c r="I55" s="6" t="s">
        <v>4</v>
      </c>
      <c r="O55" s="67"/>
      <c r="P55" s="67"/>
      <c r="U55" s="82"/>
    </row>
    <row r="56" spans="8:21" ht="14.25" customHeight="1" x14ac:dyDescent="0.3">
      <c r="H56" s="17" t="s">
        <v>762</v>
      </c>
      <c r="I56" s="6" t="s">
        <v>4</v>
      </c>
      <c r="O56" s="67"/>
      <c r="P56" s="67"/>
      <c r="U56" s="82"/>
    </row>
    <row r="57" spans="8:21" ht="14.25" customHeight="1" x14ac:dyDescent="0.3">
      <c r="H57" s="17" t="s">
        <v>763</v>
      </c>
      <c r="I57" s="6" t="s">
        <v>4</v>
      </c>
      <c r="O57" s="67"/>
      <c r="P57" s="67"/>
      <c r="U57" s="89"/>
    </row>
    <row r="58" spans="8:21" ht="14.25" customHeight="1" x14ac:dyDescent="0.3">
      <c r="H58" s="75" t="s">
        <v>764</v>
      </c>
      <c r="I58" s="6" t="s">
        <v>4</v>
      </c>
      <c r="O58" s="67"/>
      <c r="P58" s="67"/>
      <c r="U58" s="82"/>
    </row>
    <row r="59" spans="8:21" ht="14.25" customHeight="1" x14ac:dyDescent="0.3">
      <c r="H59" s="75" t="s">
        <v>765</v>
      </c>
      <c r="I59" s="6" t="s">
        <v>4</v>
      </c>
      <c r="O59" s="67"/>
      <c r="P59" s="67"/>
    </row>
    <row r="60" spans="8:21" ht="14.25" customHeight="1" x14ac:dyDescent="0.3">
      <c r="H60" s="75" t="s">
        <v>766</v>
      </c>
      <c r="I60" s="6" t="s">
        <v>4</v>
      </c>
      <c r="J60" s="75">
        <v>399</v>
      </c>
      <c r="O60" s="67"/>
      <c r="P60" s="67"/>
    </row>
    <row r="61" spans="8:21" ht="14.25" customHeight="1" x14ac:dyDescent="0.3">
      <c r="H61" s="75" t="s">
        <v>767</v>
      </c>
      <c r="I61" s="6" t="s">
        <v>4</v>
      </c>
      <c r="J61" s="75">
        <v>399</v>
      </c>
      <c r="O61" s="67"/>
      <c r="P61" s="67"/>
    </row>
    <row r="62" spans="8:21" ht="14.25" customHeight="1" x14ac:dyDescent="0.3">
      <c r="H62" s="75" t="s">
        <v>768</v>
      </c>
      <c r="I62" s="6" t="s">
        <v>4</v>
      </c>
      <c r="O62" s="67"/>
      <c r="P62" s="67"/>
    </row>
    <row r="63" spans="8:21" ht="14.25" customHeight="1" x14ac:dyDescent="0.3">
      <c r="H63" s="75" t="s">
        <v>769</v>
      </c>
      <c r="I63" s="6" t="s">
        <v>4</v>
      </c>
      <c r="O63" s="67"/>
      <c r="P63" s="67"/>
    </row>
    <row r="64" spans="8:21" ht="14.25" customHeight="1" x14ac:dyDescent="0.3">
      <c r="H64" s="75" t="s">
        <v>770</v>
      </c>
      <c r="I64" s="6" t="s">
        <v>4</v>
      </c>
      <c r="O64" s="67"/>
      <c r="P64" s="67"/>
    </row>
    <row r="65" spans="8:16" ht="14.25" customHeight="1" x14ac:dyDescent="0.3">
      <c r="H65" s="75" t="s">
        <v>667</v>
      </c>
      <c r="I65" s="6" t="s">
        <v>4</v>
      </c>
      <c r="O65" s="67"/>
      <c r="P65" s="67"/>
    </row>
    <row r="66" spans="8:16" ht="14.25" customHeight="1" x14ac:dyDescent="0.3">
      <c r="H66" s="75" t="s">
        <v>771</v>
      </c>
      <c r="O66" s="67"/>
      <c r="P66" s="67"/>
    </row>
    <row r="67" spans="8:16" ht="14.25" customHeight="1" x14ac:dyDescent="0.3">
      <c r="O67" s="67"/>
      <c r="P67" s="67"/>
    </row>
    <row r="68" spans="8:16" ht="14.25" customHeight="1" x14ac:dyDescent="0.3">
      <c r="H68" s="6"/>
      <c r="O68" s="67"/>
      <c r="P68" s="67"/>
    </row>
    <row r="69" spans="8:16" ht="14.25" customHeight="1" x14ac:dyDescent="0.3">
      <c r="H69" s="6"/>
      <c r="O69" s="67"/>
      <c r="P69" s="67"/>
    </row>
    <row r="70" spans="8:16" ht="14.25" customHeight="1" x14ac:dyDescent="0.3">
      <c r="H70" s="6"/>
      <c r="O70" s="67"/>
      <c r="P70" s="67"/>
    </row>
    <row r="71" spans="8:16" ht="14.25" customHeight="1" x14ac:dyDescent="0.3">
      <c r="H71" s="15"/>
      <c r="O71" s="67"/>
      <c r="P71" s="67"/>
    </row>
    <row r="72" spans="8:16" ht="14.25" customHeight="1" x14ac:dyDescent="0.3">
      <c r="H72" s="15"/>
      <c r="O72" s="67"/>
      <c r="P72" s="67"/>
    </row>
    <row r="73" spans="8:16" ht="14.25" customHeight="1" x14ac:dyDescent="0.3">
      <c r="H73" s="6"/>
      <c r="O73" s="67"/>
      <c r="P73" s="67"/>
    </row>
    <row r="74" spans="8:16" ht="14.25" customHeight="1" x14ac:dyDescent="0.3">
      <c r="H74" s="6"/>
      <c r="O74" s="67"/>
      <c r="P74" s="67"/>
    </row>
    <row r="75" spans="8:16" ht="14.25" customHeight="1" x14ac:dyDescent="0.3">
      <c r="H75" s="15"/>
      <c r="O75" s="67"/>
      <c r="P75" s="67"/>
    </row>
    <row r="76" spans="8:16" ht="14.25" customHeight="1" x14ac:dyDescent="0.3">
      <c r="H76" s="15"/>
      <c r="O76" s="67"/>
      <c r="P76" s="67"/>
    </row>
    <row r="77" spans="8:16" ht="14.25" customHeight="1" x14ac:dyDescent="0.3">
      <c r="H77" s="6"/>
      <c r="O77" s="67"/>
      <c r="P77" s="67"/>
    </row>
    <row r="78" spans="8:16" ht="14.25" customHeight="1" x14ac:dyDescent="0.3">
      <c r="H78" s="6"/>
      <c r="O78" s="67"/>
      <c r="P78" s="67"/>
    </row>
    <row r="79" spans="8:16" ht="14.25" customHeight="1" x14ac:dyDescent="0.3">
      <c r="H79" s="6"/>
      <c r="O79" s="67"/>
      <c r="P79" s="67"/>
    </row>
    <row r="80" spans="8:16" ht="14.25" customHeight="1" x14ac:dyDescent="0.3">
      <c r="H80" s="15"/>
      <c r="O80" s="67"/>
      <c r="P80" s="67"/>
    </row>
    <row r="81" spans="8:16" ht="14.25" customHeight="1" x14ac:dyDescent="0.3">
      <c r="H81" s="15"/>
      <c r="O81" s="67"/>
      <c r="P81" s="67"/>
    </row>
    <row r="82" spans="8:16" ht="14.25" customHeight="1" x14ac:dyDescent="0.3">
      <c r="H82" s="6"/>
      <c r="O82" s="67"/>
      <c r="P82" s="67"/>
    </row>
    <row r="83" spans="8:16" ht="14.25" customHeight="1" x14ac:dyDescent="0.3">
      <c r="H83" s="6"/>
      <c r="O83" s="67"/>
      <c r="P83" s="67"/>
    </row>
    <row r="84" spans="8:16" ht="14.25" customHeight="1" x14ac:dyDescent="0.3">
      <c r="H84" s="6"/>
      <c r="O84" s="67"/>
      <c r="P84" s="67"/>
    </row>
    <row r="85" spans="8:16" ht="14.25" customHeight="1" x14ac:dyDescent="0.3">
      <c r="H85" s="6"/>
      <c r="O85" s="67"/>
      <c r="P85" s="67"/>
    </row>
    <row r="86" spans="8:16" ht="14.25" customHeight="1" x14ac:dyDescent="0.3">
      <c r="H86" s="15"/>
      <c r="O86" s="67"/>
      <c r="P86" s="67"/>
    </row>
    <row r="87" spans="8:16" ht="14.25" customHeight="1" x14ac:dyDescent="0.3">
      <c r="H87" s="15"/>
      <c r="O87" s="67"/>
      <c r="P87" s="67"/>
    </row>
    <row r="88" spans="8:16" ht="14.25" customHeight="1" x14ac:dyDescent="0.3">
      <c r="H88" s="15"/>
      <c r="O88" s="67"/>
      <c r="P88" s="67"/>
    </row>
    <row r="89" spans="8:16" ht="14.25" customHeight="1" x14ac:dyDescent="0.3">
      <c r="H89" s="6"/>
      <c r="O89" s="67"/>
      <c r="P89" s="67"/>
    </row>
    <row r="90" spans="8:16" ht="14.25" customHeight="1" x14ac:dyDescent="0.3">
      <c r="H90" s="15"/>
      <c r="O90" s="67"/>
      <c r="P90" s="67"/>
    </row>
    <row r="91" spans="8:16" ht="14.25" customHeight="1" x14ac:dyDescent="0.3">
      <c r="H91" s="6"/>
      <c r="O91" s="67"/>
      <c r="P91" s="67"/>
    </row>
    <row r="92" spans="8:16" ht="14.25" customHeight="1" x14ac:dyDescent="0.3">
      <c r="H92" s="6"/>
      <c r="O92" s="67"/>
      <c r="P92" s="67"/>
    </row>
    <row r="93" spans="8:16" ht="14.25" customHeight="1" x14ac:dyDescent="0.3">
      <c r="H93" s="6"/>
      <c r="O93" s="67"/>
      <c r="P93" s="67"/>
    </row>
    <row r="94" spans="8:16" ht="14.25" customHeight="1" x14ac:dyDescent="0.3">
      <c r="H94" s="6"/>
      <c r="O94" s="67"/>
      <c r="P94" s="67"/>
    </row>
    <row r="95" spans="8:16" ht="14.25" customHeight="1" x14ac:dyDescent="0.3">
      <c r="H95" s="6"/>
      <c r="O95" s="67"/>
      <c r="P95" s="67"/>
    </row>
    <row r="96" spans="8:16" ht="14.25" customHeight="1" x14ac:dyDescent="0.3">
      <c r="O96" s="67"/>
      <c r="P96" s="67"/>
    </row>
    <row r="97" spans="15:16" ht="14.25" customHeight="1" x14ac:dyDescent="0.3">
      <c r="O97" s="67"/>
      <c r="P97" s="67"/>
    </row>
    <row r="98" spans="15:16" ht="14.25" customHeight="1" x14ac:dyDescent="0.3">
      <c r="O98" s="67"/>
      <c r="P98" s="67"/>
    </row>
    <row r="99" spans="15:16" ht="14.25" customHeight="1" x14ac:dyDescent="0.3">
      <c r="O99" s="67"/>
      <c r="P99" s="67"/>
    </row>
    <row r="100" spans="15:16" ht="14.25" customHeight="1" x14ac:dyDescent="0.3">
      <c r="O100" s="67"/>
      <c r="P100" s="67"/>
    </row>
    <row r="101" spans="15:16" ht="14.25" customHeight="1" x14ac:dyDescent="0.3">
      <c r="O101" s="67"/>
      <c r="P101" s="67"/>
    </row>
    <row r="102" spans="15:16" ht="14.25" customHeight="1" x14ac:dyDescent="0.3">
      <c r="O102" s="67"/>
      <c r="P102" s="67"/>
    </row>
    <row r="103" spans="15:16" ht="14.25" customHeight="1" x14ac:dyDescent="0.3">
      <c r="O103" s="67"/>
      <c r="P103" s="67"/>
    </row>
    <row r="104" spans="15:16" ht="14.25" customHeight="1" x14ac:dyDescent="0.3">
      <c r="O104" s="67"/>
      <c r="P104" s="67"/>
    </row>
    <row r="105" spans="15:16" ht="14.25" customHeight="1" x14ac:dyDescent="0.3">
      <c r="O105" s="67"/>
      <c r="P105" s="67"/>
    </row>
    <row r="106" spans="15:16" ht="14.25" customHeight="1" x14ac:dyDescent="0.3">
      <c r="O106" s="67"/>
      <c r="P106" s="67"/>
    </row>
    <row r="107" spans="15:16" ht="14.25" customHeight="1" x14ac:dyDescent="0.3">
      <c r="O107" s="67"/>
      <c r="P107" s="67"/>
    </row>
    <row r="108" spans="15:16" ht="14.25" customHeight="1" x14ac:dyDescent="0.3">
      <c r="O108" s="67"/>
      <c r="P108" s="67"/>
    </row>
    <row r="109" spans="15:16" ht="14.25" customHeight="1" x14ac:dyDescent="0.3">
      <c r="O109" s="67"/>
      <c r="P109" s="67"/>
    </row>
    <row r="110" spans="15:16" ht="14.25" customHeight="1" x14ac:dyDescent="0.3">
      <c r="O110" s="67"/>
      <c r="P110" s="67"/>
    </row>
    <row r="111" spans="15:16" ht="14.25" customHeight="1" x14ac:dyDescent="0.3">
      <c r="O111" s="67"/>
      <c r="P111" s="67"/>
    </row>
    <row r="112" spans="15:16" ht="14.25" customHeight="1" x14ac:dyDescent="0.3">
      <c r="O112" s="67"/>
      <c r="P112" s="67"/>
    </row>
    <row r="113" spans="15:16" ht="14.25" customHeight="1" x14ac:dyDescent="0.3">
      <c r="O113" s="67"/>
      <c r="P113" s="67"/>
    </row>
    <row r="114" spans="15:16" ht="14.25" customHeight="1" x14ac:dyDescent="0.3">
      <c r="O114" s="67"/>
      <c r="P114" s="67"/>
    </row>
    <row r="115" spans="15:16" ht="14.25" customHeight="1" x14ac:dyDescent="0.3">
      <c r="O115" s="67"/>
      <c r="P115" s="67"/>
    </row>
    <row r="116" spans="15:16" ht="14.25" customHeight="1" x14ac:dyDescent="0.3">
      <c r="O116" s="67"/>
      <c r="P116" s="67"/>
    </row>
    <row r="117" spans="15:16" ht="14.25" customHeight="1" x14ac:dyDescent="0.3">
      <c r="O117" s="67"/>
      <c r="P117" s="67"/>
    </row>
    <row r="118" spans="15:16" ht="14.25" customHeight="1" x14ac:dyDescent="0.3">
      <c r="O118" s="67"/>
      <c r="P118" s="67"/>
    </row>
    <row r="119" spans="15:16" ht="14.25" customHeight="1" x14ac:dyDescent="0.3">
      <c r="O119" s="67"/>
      <c r="P119" s="67"/>
    </row>
    <row r="120" spans="15:16" ht="14.25" customHeight="1" x14ac:dyDescent="0.3">
      <c r="O120" s="67"/>
      <c r="P120" s="67"/>
    </row>
    <row r="121" spans="15:16" ht="14.25" customHeight="1" x14ac:dyDescent="0.3">
      <c r="O121" s="67"/>
      <c r="P121" s="67"/>
    </row>
    <row r="122" spans="15:16" ht="14.25" customHeight="1" x14ac:dyDescent="0.3">
      <c r="O122" s="67"/>
      <c r="P122" s="67"/>
    </row>
    <row r="123" spans="15:16" ht="14.25" customHeight="1" x14ac:dyDescent="0.3">
      <c r="O123" s="67"/>
      <c r="P123" s="67"/>
    </row>
    <row r="124" spans="15:16" ht="14.25" customHeight="1" x14ac:dyDescent="0.3">
      <c r="O124" s="67"/>
      <c r="P124" s="67"/>
    </row>
    <row r="125" spans="15:16" ht="14.25" customHeight="1" x14ac:dyDescent="0.3">
      <c r="O125" s="67"/>
      <c r="P125" s="67"/>
    </row>
    <row r="126" spans="15:16" ht="14.25" customHeight="1" x14ac:dyDescent="0.3">
      <c r="O126" s="67"/>
      <c r="P126" s="67"/>
    </row>
    <row r="127" spans="15:16" ht="14.25" customHeight="1" x14ac:dyDescent="0.3">
      <c r="O127" s="67"/>
      <c r="P127" s="67"/>
    </row>
    <row r="128" spans="15:16" ht="14.25" customHeight="1" x14ac:dyDescent="0.3">
      <c r="O128" s="67"/>
      <c r="P128" s="67"/>
    </row>
    <row r="129" spans="15:16" ht="14.25" customHeight="1" x14ac:dyDescent="0.3">
      <c r="O129" s="67"/>
      <c r="P129" s="67"/>
    </row>
    <row r="130" spans="15:16" ht="14.25" customHeight="1" x14ac:dyDescent="0.3">
      <c r="O130" s="67"/>
      <c r="P130" s="67"/>
    </row>
    <row r="131" spans="15:16" ht="14.25" customHeight="1" x14ac:dyDescent="0.3">
      <c r="O131" s="67"/>
      <c r="P131" s="67"/>
    </row>
    <row r="132" spans="15:16" ht="14.25" customHeight="1" x14ac:dyDescent="0.3">
      <c r="O132" s="67"/>
      <c r="P132" s="67"/>
    </row>
    <row r="133" spans="15:16" ht="14.25" customHeight="1" x14ac:dyDescent="0.3">
      <c r="O133" s="67"/>
      <c r="P133" s="67"/>
    </row>
    <row r="134" spans="15:16" ht="14.25" customHeight="1" x14ac:dyDescent="0.3">
      <c r="O134" s="67"/>
      <c r="P134" s="67"/>
    </row>
    <row r="135" spans="15:16" ht="14.25" customHeight="1" x14ac:dyDescent="0.3">
      <c r="O135" s="67"/>
      <c r="P135" s="67"/>
    </row>
    <row r="136" spans="15:16" ht="14.25" customHeight="1" x14ac:dyDescent="0.3">
      <c r="O136" s="67"/>
      <c r="P136" s="67"/>
    </row>
    <row r="137" spans="15:16" ht="14.25" customHeight="1" x14ac:dyDescent="0.3">
      <c r="O137" s="67"/>
      <c r="P137" s="67"/>
    </row>
    <row r="138" spans="15:16" ht="14.25" customHeight="1" x14ac:dyDescent="0.3">
      <c r="O138" s="67"/>
      <c r="P138" s="67"/>
    </row>
    <row r="139" spans="15:16" ht="14.25" customHeight="1" x14ac:dyDescent="0.3">
      <c r="O139" s="67"/>
      <c r="P139" s="67"/>
    </row>
    <row r="140" spans="15:16" ht="14.25" customHeight="1" x14ac:dyDescent="0.3">
      <c r="O140" s="67"/>
      <c r="P140" s="67"/>
    </row>
    <row r="141" spans="15:16" ht="14.25" customHeight="1" x14ac:dyDescent="0.3">
      <c r="O141" s="67"/>
      <c r="P141" s="67"/>
    </row>
    <row r="142" spans="15:16" ht="14.25" customHeight="1" x14ac:dyDescent="0.3">
      <c r="O142" s="67"/>
      <c r="P142" s="67"/>
    </row>
    <row r="143" spans="15:16" ht="14.25" customHeight="1" x14ac:dyDescent="0.3">
      <c r="O143" s="67"/>
      <c r="P143" s="67"/>
    </row>
    <row r="144" spans="15:16" ht="14.25" customHeight="1" x14ac:dyDescent="0.3">
      <c r="O144" s="67"/>
      <c r="P144" s="67"/>
    </row>
    <row r="145" spans="15:16" ht="14.25" customHeight="1" x14ac:dyDescent="0.3">
      <c r="O145" s="67"/>
      <c r="P145" s="67"/>
    </row>
    <row r="146" spans="15:16" ht="14.25" customHeight="1" x14ac:dyDescent="0.3">
      <c r="O146" s="67"/>
      <c r="P146" s="67"/>
    </row>
    <row r="147" spans="15:16" ht="14.25" customHeight="1" x14ac:dyDescent="0.3">
      <c r="O147" s="67"/>
      <c r="P147" s="67"/>
    </row>
    <row r="148" spans="15:16" ht="14.25" customHeight="1" x14ac:dyDescent="0.3">
      <c r="O148" s="67"/>
      <c r="P148" s="67"/>
    </row>
    <row r="149" spans="15:16" ht="14.25" customHeight="1" x14ac:dyDescent="0.3">
      <c r="O149" s="67"/>
      <c r="P149" s="67"/>
    </row>
    <row r="150" spans="15:16" ht="14.25" customHeight="1" x14ac:dyDescent="0.3">
      <c r="O150" s="67"/>
      <c r="P150" s="67"/>
    </row>
    <row r="151" spans="15:16" ht="14.25" customHeight="1" x14ac:dyDescent="0.3">
      <c r="O151" s="67"/>
      <c r="P151" s="67"/>
    </row>
    <row r="152" spans="15:16" ht="14.25" customHeight="1" x14ac:dyDescent="0.3">
      <c r="O152" s="67"/>
      <c r="P152" s="67"/>
    </row>
    <row r="153" spans="15:16" ht="14.25" customHeight="1" x14ac:dyDescent="0.3">
      <c r="O153" s="67"/>
      <c r="P153" s="67"/>
    </row>
    <row r="154" spans="15:16" ht="14.25" customHeight="1" x14ac:dyDescent="0.3">
      <c r="O154" s="67"/>
      <c r="P154" s="67"/>
    </row>
    <row r="155" spans="15:16" ht="14.25" customHeight="1" x14ac:dyDescent="0.3">
      <c r="O155" s="67"/>
      <c r="P155" s="67"/>
    </row>
    <row r="156" spans="15:16" ht="14.25" customHeight="1" x14ac:dyDescent="0.3">
      <c r="O156" s="67"/>
      <c r="P156" s="67"/>
    </row>
    <row r="157" spans="15:16" ht="14.25" customHeight="1" x14ac:dyDescent="0.3">
      <c r="O157" s="67"/>
      <c r="P157" s="67"/>
    </row>
    <row r="158" spans="15:16" ht="14.25" customHeight="1" x14ac:dyDescent="0.3">
      <c r="O158" s="67"/>
      <c r="P158" s="67"/>
    </row>
    <row r="159" spans="15:16" ht="14.25" customHeight="1" x14ac:dyDescent="0.3">
      <c r="O159" s="67"/>
      <c r="P159" s="67"/>
    </row>
    <row r="160" spans="15:16" ht="14.25" customHeight="1" x14ac:dyDescent="0.3">
      <c r="O160" s="67"/>
      <c r="P160" s="67"/>
    </row>
    <row r="161" spans="15:16" ht="14.25" customHeight="1" x14ac:dyDescent="0.3">
      <c r="O161" s="67"/>
      <c r="P161" s="67"/>
    </row>
    <row r="162" spans="15:16" ht="14.25" customHeight="1" x14ac:dyDescent="0.3">
      <c r="O162" s="67"/>
      <c r="P162" s="67"/>
    </row>
    <row r="163" spans="15:16" ht="14.25" customHeight="1" x14ac:dyDescent="0.3">
      <c r="O163" s="67"/>
      <c r="P163" s="67"/>
    </row>
    <row r="164" spans="15:16" ht="14.25" customHeight="1" x14ac:dyDescent="0.3">
      <c r="O164" s="67"/>
      <c r="P164" s="67"/>
    </row>
    <row r="165" spans="15:16" ht="14.25" customHeight="1" x14ac:dyDescent="0.3">
      <c r="O165" s="67"/>
      <c r="P165" s="67"/>
    </row>
    <row r="166" spans="15:16" ht="14.25" customHeight="1" x14ac:dyDescent="0.3">
      <c r="O166" s="67"/>
      <c r="P166" s="67"/>
    </row>
    <row r="167" spans="15:16" ht="14.25" customHeight="1" x14ac:dyDescent="0.3">
      <c r="O167" s="67"/>
      <c r="P167" s="67"/>
    </row>
    <row r="168" spans="15:16" ht="14.25" customHeight="1" x14ac:dyDescent="0.3">
      <c r="O168" s="67"/>
      <c r="P168" s="67"/>
    </row>
    <row r="169" spans="15:16" ht="14.25" customHeight="1" x14ac:dyDescent="0.3">
      <c r="O169" s="67"/>
      <c r="P169" s="67"/>
    </row>
    <row r="170" spans="15:16" ht="14.25" customHeight="1" x14ac:dyDescent="0.3">
      <c r="O170" s="67"/>
      <c r="P170" s="67"/>
    </row>
    <row r="171" spans="15:16" ht="14.25" customHeight="1" x14ac:dyDescent="0.3">
      <c r="O171" s="67"/>
      <c r="P171" s="67"/>
    </row>
    <row r="172" spans="15:16" ht="14.25" customHeight="1" x14ac:dyDescent="0.3">
      <c r="O172" s="67"/>
      <c r="P172" s="67"/>
    </row>
    <row r="173" spans="15:16" ht="14.25" customHeight="1" x14ac:dyDescent="0.3">
      <c r="O173" s="67"/>
      <c r="P173" s="67"/>
    </row>
    <row r="174" spans="15:16" ht="14.25" customHeight="1" x14ac:dyDescent="0.3">
      <c r="O174" s="67"/>
      <c r="P174" s="67"/>
    </row>
    <row r="175" spans="15:16" ht="14.25" customHeight="1" x14ac:dyDescent="0.3">
      <c r="O175" s="67"/>
      <c r="P175" s="67"/>
    </row>
    <row r="176" spans="15:16" ht="14.25" customHeight="1" x14ac:dyDescent="0.3">
      <c r="O176" s="67"/>
      <c r="P176" s="67"/>
    </row>
    <row r="177" spans="15:16" ht="14.25" customHeight="1" x14ac:dyDescent="0.3">
      <c r="O177" s="67"/>
      <c r="P177" s="67"/>
    </row>
    <row r="178" spans="15:16" ht="14.25" customHeight="1" x14ac:dyDescent="0.3">
      <c r="O178" s="67"/>
      <c r="P178" s="67"/>
    </row>
    <row r="179" spans="15:16" ht="14.25" customHeight="1" x14ac:dyDescent="0.3">
      <c r="O179" s="67"/>
      <c r="P179" s="67"/>
    </row>
    <row r="180" spans="15:16" ht="14.25" customHeight="1" x14ac:dyDescent="0.3">
      <c r="O180" s="67"/>
      <c r="P180" s="67"/>
    </row>
    <row r="181" spans="15:16" ht="14.25" customHeight="1" x14ac:dyDescent="0.3">
      <c r="O181" s="67"/>
      <c r="P181" s="67"/>
    </row>
    <row r="182" spans="15:16" ht="14.25" customHeight="1" x14ac:dyDescent="0.3">
      <c r="O182" s="67"/>
      <c r="P182" s="67"/>
    </row>
    <row r="183" spans="15:16" ht="14.25" customHeight="1" x14ac:dyDescent="0.3">
      <c r="O183" s="67"/>
      <c r="P183" s="67"/>
    </row>
    <row r="184" spans="15:16" ht="14.25" customHeight="1" x14ac:dyDescent="0.3">
      <c r="O184" s="67"/>
      <c r="P184" s="67"/>
    </row>
    <row r="185" spans="15:16" ht="14.25" customHeight="1" x14ac:dyDescent="0.3">
      <c r="O185" s="67"/>
      <c r="P185" s="67"/>
    </row>
    <row r="186" spans="15:16" ht="14.25" customHeight="1" x14ac:dyDescent="0.3">
      <c r="O186" s="67"/>
      <c r="P186" s="67"/>
    </row>
    <row r="187" spans="15:16" ht="14.25" customHeight="1" x14ac:dyDescent="0.3">
      <c r="O187" s="67"/>
      <c r="P187" s="67"/>
    </row>
    <row r="188" spans="15:16" ht="14.25" customHeight="1" x14ac:dyDescent="0.3">
      <c r="O188" s="67"/>
      <c r="P188" s="67"/>
    </row>
    <row r="189" spans="15:16" ht="14.25" customHeight="1" x14ac:dyDescent="0.3">
      <c r="O189" s="67"/>
      <c r="P189" s="67"/>
    </row>
    <row r="190" spans="15:16" ht="14.25" customHeight="1" x14ac:dyDescent="0.3">
      <c r="O190" s="67"/>
      <c r="P190" s="67"/>
    </row>
    <row r="191" spans="15:16" ht="14.25" customHeight="1" x14ac:dyDescent="0.3">
      <c r="O191" s="67"/>
      <c r="P191" s="67"/>
    </row>
    <row r="192" spans="15:16" ht="14.25" customHeight="1" x14ac:dyDescent="0.3">
      <c r="O192" s="67"/>
      <c r="P192" s="67"/>
    </row>
    <row r="193" spans="15:16" ht="14.25" customHeight="1" x14ac:dyDescent="0.3">
      <c r="O193" s="67"/>
      <c r="P193" s="67"/>
    </row>
    <row r="194" spans="15:16" ht="14.25" customHeight="1" x14ac:dyDescent="0.3">
      <c r="O194" s="67"/>
      <c r="P194" s="67"/>
    </row>
    <row r="195" spans="15:16" ht="14.25" customHeight="1" x14ac:dyDescent="0.3">
      <c r="O195" s="67"/>
      <c r="P195" s="67"/>
    </row>
    <row r="196" spans="15:16" ht="14.25" customHeight="1" x14ac:dyDescent="0.3">
      <c r="O196" s="67"/>
      <c r="P196" s="67"/>
    </row>
    <row r="197" spans="15:16" ht="14.25" customHeight="1" x14ac:dyDescent="0.3">
      <c r="O197" s="67"/>
      <c r="P197" s="67"/>
    </row>
    <row r="198" spans="15:16" ht="14.25" customHeight="1" x14ac:dyDescent="0.3">
      <c r="O198" s="67"/>
      <c r="P198" s="67"/>
    </row>
    <row r="199" spans="15:16" ht="14.25" customHeight="1" x14ac:dyDescent="0.3">
      <c r="O199" s="67"/>
      <c r="P199" s="67"/>
    </row>
    <row r="200" spans="15:16" ht="14.25" customHeight="1" x14ac:dyDescent="0.3">
      <c r="O200" s="67"/>
      <c r="P200" s="67"/>
    </row>
    <row r="201" spans="15:16" ht="14.25" customHeight="1" x14ac:dyDescent="0.3">
      <c r="O201" s="67"/>
      <c r="P201" s="67"/>
    </row>
    <row r="202" spans="15:16" ht="14.25" customHeight="1" x14ac:dyDescent="0.3">
      <c r="O202" s="67"/>
      <c r="P202" s="67"/>
    </row>
    <row r="203" spans="15:16" ht="14.25" customHeight="1" x14ac:dyDescent="0.3">
      <c r="O203" s="67"/>
      <c r="P203" s="67"/>
    </row>
    <row r="204" spans="15:16" ht="14.25" customHeight="1" x14ac:dyDescent="0.3">
      <c r="O204" s="67"/>
      <c r="P204" s="67"/>
    </row>
    <row r="205" spans="15:16" ht="14.25" customHeight="1" x14ac:dyDescent="0.3">
      <c r="O205" s="67"/>
      <c r="P205" s="67"/>
    </row>
    <row r="206" spans="15:16" ht="14.25" customHeight="1" x14ac:dyDescent="0.3">
      <c r="O206" s="67"/>
      <c r="P206" s="67"/>
    </row>
    <row r="207" spans="15:16" ht="14.25" customHeight="1" x14ac:dyDescent="0.3">
      <c r="O207" s="67"/>
      <c r="P207" s="67"/>
    </row>
    <row r="208" spans="15:16" ht="14.25" customHeight="1" x14ac:dyDescent="0.3">
      <c r="O208" s="67"/>
      <c r="P208" s="67"/>
    </row>
    <row r="209" spans="15:16" ht="14.25" customHeight="1" x14ac:dyDescent="0.3">
      <c r="O209" s="67"/>
      <c r="P209" s="67"/>
    </row>
    <row r="210" spans="15:16" ht="14.25" customHeight="1" x14ac:dyDescent="0.3">
      <c r="O210" s="67"/>
      <c r="P210" s="67"/>
    </row>
    <row r="211" spans="15:16" ht="14.25" customHeight="1" x14ac:dyDescent="0.3">
      <c r="O211" s="67"/>
      <c r="P211" s="67"/>
    </row>
    <row r="212" spans="15:16" ht="14.25" customHeight="1" x14ac:dyDescent="0.3">
      <c r="O212" s="67"/>
      <c r="P212" s="67"/>
    </row>
    <row r="213" spans="15:16" ht="14.25" customHeight="1" x14ac:dyDescent="0.3">
      <c r="O213" s="67"/>
      <c r="P213" s="67"/>
    </row>
    <row r="214" spans="15:16" ht="14.25" customHeight="1" x14ac:dyDescent="0.3">
      <c r="O214" s="67"/>
      <c r="P214" s="67"/>
    </row>
    <row r="215" spans="15:16" ht="14.25" customHeight="1" x14ac:dyDescent="0.3">
      <c r="O215" s="67"/>
      <c r="P215" s="67"/>
    </row>
    <row r="216" spans="15:16" ht="14.25" customHeight="1" x14ac:dyDescent="0.3">
      <c r="O216" s="67"/>
      <c r="P216" s="67"/>
    </row>
    <row r="217" spans="15:16" ht="14.25" customHeight="1" x14ac:dyDescent="0.3">
      <c r="O217" s="67"/>
      <c r="P217" s="67"/>
    </row>
    <row r="218" spans="15:16" ht="14.25" customHeight="1" x14ac:dyDescent="0.3">
      <c r="O218" s="67"/>
      <c r="P218" s="67"/>
    </row>
    <row r="219" spans="15:16" ht="14.25" customHeight="1" x14ac:dyDescent="0.3">
      <c r="O219" s="67"/>
      <c r="P219" s="67"/>
    </row>
    <row r="220" spans="15:16" ht="14.25" customHeight="1" x14ac:dyDescent="0.3">
      <c r="O220" s="67"/>
      <c r="P220" s="67"/>
    </row>
    <row r="221" spans="15:16" ht="14.25" customHeight="1" x14ac:dyDescent="0.3">
      <c r="O221" s="67"/>
      <c r="P221" s="67"/>
    </row>
    <row r="222" spans="15:16" ht="14.25" customHeight="1" x14ac:dyDescent="0.3">
      <c r="O222" s="67"/>
      <c r="P222" s="67"/>
    </row>
    <row r="223" spans="15:16" ht="14.25" customHeight="1" x14ac:dyDescent="0.3">
      <c r="O223" s="67"/>
      <c r="P223" s="67"/>
    </row>
    <row r="224" spans="15:16" ht="14.25" customHeight="1" x14ac:dyDescent="0.3">
      <c r="O224" s="67"/>
      <c r="P224" s="67"/>
    </row>
    <row r="225" spans="15:16" ht="14.25" customHeight="1" x14ac:dyDescent="0.3">
      <c r="O225" s="67"/>
      <c r="P225" s="67"/>
    </row>
    <row r="226" spans="15:16" ht="14.25" customHeight="1" x14ac:dyDescent="0.3">
      <c r="O226" s="67"/>
      <c r="P226" s="67"/>
    </row>
    <row r="227" spans="15:16" ht="14.25" customHeight="1" x14ac:dyDescent="0.3">
      <c r="O227" s="67"/>
      <c r="P227" s="67"/>
    </row>
    <row r="228" spans="15:16" ht="14.25" customHeight="1" x14ac:dyDescent="0.3">
      <c r="O228" s="67"/>
      <c r="P228" s="67"/>
    </row>
    <row r="229" spans="15:16" ht="14.25" customHeight="1" x14ac:dyDescent="0.3">
      <c r="O229" s="67"/>
      <c r="P229" s="67"/>
    </row>
    <row r="230" spans="15:16" ht="14.25" customHeight="1" x14ac:dyDescent="0.3">
      <c r="O230" s="67"/>
      <c r="P230" s="67"/>
    </row>
    <row r="231" spans="15:16" ht="14.25" customHeight="1" x14ac:dyDescent="0.3">
      <c r="O231" s="67"/>
      <c r="P231" s="67"/>
    </row>
    <row r="232" spans="15:16" ht="14.25" customHeight="1" x14ac:dyDescent="0.3">
      <c r="O232" s="67"/>
      <c r="P232" s="67"/>
    </row>
    <row r="233" spans="15:16" ht="14.25" customHeight="1" x14ac:dyDescent="0.3">
      <c r="O233" s="67"/>
      <c r="P233" s="67"/>
    </row>
    <row r="234" spans="15:16" ht="14.25" customHeight="1" x14ac:dyDescent="0.3">
      <c r="O234" s="67"/>
      <c r="P234" s="67"/>
    </row>
    <row r="235" spans="15:16" ht="14.25" customHeight="1" x14ac:dyDescent="0.3">
      <c r="O235" s="67"/>
      <c r="P235" s="67"/>
    </row>
    <row r="236" spans="15:16" ht="14.25" customHeight="1" x14ac:dyDescent="0.3">
      <c r="O236" s="67"/>
      <c r="P236" s="67"/>
    </row>
    <row r="237" spans="15:16" ht="14.25" customHeight="1" x14ac:dyDescent="0.3">
      <c r="O237" s="67"/>
      <c r="P237" s="67"/>
    </row>
    <row r="238" spans="15:16" ht="14.25" customHeight="1" x14ac:dyDescent="0.3">
      <c r="O238" s="67"/>
      <c r="P238" s="67"/>
    </row>
    <row r="239" spans="15:16" ht="14.25" customHeight="1" x14ac:dyDescent="0.3">
      <c r="O239" s="67"/>
      <c r="P239" s="67"/>
    </row>
    <row r="240" spans="15:16" ht="14.25" customHeight="1" x14ac:dyDescent="0.3">
      <c r="O240" s="67"/>
      <c r="P240" s="67"/>
    </row>
    <row r="241" spans="15:16" ht="14.25" customHeight="1" x14ac:dyDescent="0.3">
      <c r="O241" s="67"/>
      <c r="P241" s="67"/>
    </row>
    <row r="242" spans="15:16" ht="14.25" customHeight="1" x14ac:dyDescent="0.3">
      <c r="O242" s="67"/>
      <c r="P242" s="67"/>
    </row>
    <row r="243" spans="15:16" ht="14.25" customHeight="1" x14ac:dyDescent="0.3">
      <c r="O243" s="67"/>
      <c r="P243" s="67"/>
    </row>
    <row r="244" spans="15:16" ht="14.25" customHeight="1" x14ac:dyDescent="0.3">
      <c r="O244" s="67"/>
      <c r="P244" s="67"/>
    </row>
    <row r="245" spans="15:16" ht="14.25" customHeight="1" x14ac:dyDescent="0.3">
      <c r="O245" s="67"/>
      <c r="P245" s="67"/>
    </row>
    <row r="246" spans="15:16" ht="14.25" customHeight="1" x14ac:dyDescent="0.3">
      <c r="O246" s="67"/>
      <c r="P246" s="67"/>
    </row>
    <row r="247" spans="15:16" ht="14.25" customHeight="1" x14ac:dyDescent="0.3">
      <c r="O247" s="67"/>
      <c r="P247" s="67"/>
    </row>
    <row r="248" spans="15:16" ht="14.25" customHeight="1" x14ac:dyDescent="0.3">
      <c r="O248" s="67"/>
      <c r="P248" s="67"/>
    </row>
    <row r="249" spans="15:16" ht="14.25" customHeight="1" x14ac:dyDescent="0.3">
      <c r="O249" s="67"/>
      <c r="P249" s="67"/>
    </row>
    <row r="250" spans="15:16" ht="14.25" customHeight="1" x14ac:dyDescent="0.3">
      <c r="O250" s="67"/>
      <c r="P250" s="67"/>
    </row>
    <row r="251" spans="15:16" ht="14.25" customHeight="1" x14ac:dyDescent="0.3">
      <c r="O251" s="67"/>
      <c r="P251" s="67"/>
    </row>
    <row r="252" spans="15:16" ht="14.25" customHeight="1" x14ac:dyDescent="0.3">
      <c r="O252" s="67"/>
      <c r="P252" s="67"/>
    </row>
    <row r="253" spans="15:16" ht="14.25" customHeight="1" x14ac:dyDescent="0.3">
      <c r="O253" s="67"/>
      <c r="P253" s="67"/>
    </row>
    <row r="254" spans="15:16" ht="14.25" customHeight="1" x14ac:dyDescent="0.3">
      <c r="O254" s="67"/>
      <c r="P254" s="67"/>
    </row>
    <row r="255" spans="15:16" ht="14.25" customHeight="1" x14ac:dyDescent="0.3">
      <c r="O255" s="67"/>
      <c r="P255" s="67"/>
    </row>
    <row r="256" spans="15:16" ht="14.25" customHeight="1" x14ac:dyDescent="0.3">
      <c r="O256" s="67"/>
      <c r="P256" s="67"/>
    </row>
    <row r="257" spans="15:16" ht="14.25" customHeight="1" x14ac:dyDescent="0.3">
      <c r="O257" s="67"/>
      <c r="P257" s="67"/>
    </row>
    <row r="258" spans="15:16" ht="14.25" customHeight="1" x14ac:dyDescent="0.3">
      <c r="O258" s="67"/>
      <c r="P258" s="67"/>
    </row>
    <row r="259" spans="15:16" ht="14.25" customHeight="1" x14ac:dyDescent="0.3">
      <c r="O259" s="67"/>
      <c r="P259" s="67"/>
    </row>
    <row r="260" spans="15:16" ht="14.25" customHeight="1" x14ac:dyDescent="0.3">
      <c r="O260" s="67"/>
      <c r="P260" s="67"/>
    </row>
    <row r="261" spans="15:16" ht="14.25" customHeight="1" x14ac:dyDescent="0.3">
      <c r="O261" s="67"/>
      <c r="P261" s="67"/>
    </row>
    <row r="262" spans="15:16" ht="14.25" customHeight="1" x14ac:dyDescent="0.3">
      <c r="O262" s="67"/>
      <c r="P262" s="67"/>
    </row>
    <row r="263" spans="15:16" ht="14.25" customHeight="1" x14ac:dyDescent="0.3">
      <c r="O263" s="67"/>
      <c r="P263" s="67"/>
    </row>
    <row r="264" spans="15:16" ht="14.25" customHeight="1" x14ac:dyDescent="0.3">
      <c r="O264" s="67"/>
      <c r="P264" s="67"/>
    </row>
    <row r="265" spans="15:16" ht="14.25" customHeight="1" x14ac:dyDescent="0.3">
      <c r="O265" s="67"/>
      <c r="P265" s="67"/>
    </row>
    <row r="266" spans="15:16" ht="14.25" customHeight="1" x14ac:dyDescent="0.3">
      <c r="O266" s="67"/>
      <c r="P266" s="67"/>
    </row>
    <row r="267" spans="15:16" ht="14.25" customHeight="1" x14ac:dyDescent="0.3">
      <c r="O267" s="67"/>
      <c r="P267" s="67"/>
    </row>
    <row r="268" spans="15:16" ht="14.25" customHeight="1" x14ac:dyDescent="0.3">
      <c r="O268" s="67"/>
      <c r="P268" s="67"/>
    </row>
    <row r="269" spans="15:16" ht="14.25" customHeight="1" x14ac:dyDescent="0.3">
      <c r="O269" s="67"/>
      <c r="P269" s="67"/>
    </row>
    <row r="270" spans="15:16" ht="14.25" customHeight="1" x14ac:dyDescent="0.3">
      <c r="O270" s="67"/>
      <c r="P270" s="67"/>
    </row>
    <row r="271" spans="15:16" ht="14.25" customHeight="1" x14ac:dyDescent="0.3">
      <c r="O271" s="67"/>
      <c r="P271" s="67"/>
    </row>
    <row r="272" spans="15:16" ht="14.25" customHeight="1" x14ac:dyDescent="0.3">
      <c r="O272" s="67"/>
      <c r="P272" s="67"/>
    </row>
    <row r="273" spans="15:16" ht="14.25" customHeight="1" x14ac:dyDescent="0.3">
      <c r="O273" s="67"/>
      <c r="P273" s="67"/>
    </row>
    <row r="274" spans="15:16" ht="14.25" customHeight="1" x14ac:dyDescent="0.3">
      <c r="O274" s="67"/>
      <c r="P274" s="67"/>
    </row>
    <row r="275" spans="15:16" ht="14.25" customHeight="1" x14ac:dyDescent="0.3">
      <c r="O275" s="67"/>
      <c r="P275" s="67"/>
    </row>
    <row r="276" spans="15:16" ht="14.25" customHeight="1" x14ac:dyDescent="0.3">
      <c r="O276" s="67"/>
      <c r="P276" s="67"/>
    </row>
    <row r="277" spans="15:16" ht="14.25" customHeight="1" x14ac:dyDescent="0.3">
      <c r="O277" s="67"/>
      <c r="P277" s="67"/>
    </row>
    <row r="278" spans="15:16" ht="14.25" customHeight="1" x14ac:dyDescent="0.3">
      <c r="O278" s="67"/>
      <c r="P278" s="67"/>
    </row>
    <row r="279" spans="15:16" ht="14.25" customHeight="1" x14ac:dyDescent="0.3">
      <c r="O279" s="67"/>
      <c r="P279" s="67"/>
    </row>
    <row r="280" spans="15:16" ht="14.25" customHeight="1" x14ac:dyDescent="0.3">
      <c r="O280" s="67"/>
      <c r="P280" s="67"/>
    </row>
    <row r="281" spans="15:16" ht="14.25" customHeight="1" x14ac:dyDescent="0.3">
      <c r="O281" s="67"/>
      <c r="P281" s="67"/>
    </row>
    <row r="282" spans="15:16" ht="14.25" customHeight="1" x14ac:dyDescent="0.3">
      <c r="O282" s="67"/>
      <c r="P282" s="67"/>
    </row>
    <row r="283" spans="15:16" ht="14.25" customHeight="1" x14ac:dyDescent="0.3">
      <c r="O283" s="67"/>
      <c r="P283" s="67"/>
    </row>
    <row r="284" spans="15:16" ht="14.25" customHeight="1" x14ac:dyDescent="0.3">
      <c r="O284" s="67"/>
      <c r="P284" s="67"/>
    </row>
    <row r="285" spans="15:16" ht="14.25" customHeight="1" x14ac:dyDescent="0.3">
      <c r="O285" s="67"/>
      <c r="P285" s="67"/>
    </row>
    <row r="286" spans="15:16" ht="14.25" customHeight="1" x14ac:dyDescent="0.3">
      <c r="O286" s="67"/>
      <c r="P286" s="67"/>
    </row>
    <row r="287" spans="15:16" ht="14.25" customHeight="1" x14ac:dyDescent="0.3">
      <c r="O287" s="67"/>
      <c r="P287" s="67"/>
    </row>
    <row r="288" spans="15:16" ht="14.25" customHeight="1" x14ac:dyDescent="0.3">
      <c r="O288" s="67"/>
      <c r="P288" s="67"/>
    </row>
    <row r="289" spans="15:16" ht="14.25" customHeight="1" x14ac:dyDescent="0.3">
      <c r="O289" s="67"/>
      <c r="P289" s="67"/>
    </row>
    <row r="290" spans="15:16" ht="14.25" customHeight="1" x14ac:dyDescent="0.3">
      <c r="O290" s="67"/>
      <c r="P290" s="67"/>
    </row>
    <row r="291" spans="15:16" ht="14.25" customHeight="1" x14ac:dyDescent="0.3">
      <c r="O291" s="67"/>
      <c r="P291" s="67"/>
    </row>
    <row r="292" spans="15:16" ht="14.25" customHeight="1" x14ac:dyDescent="0.3">
      <c r="O292" s="67"/>
      <c r="P292" s="67"/>
    </row>
    <row r="293" spans="15:16" ht="14.25" customHeight="1" x14ac:dyDescent="0.3">
      <c r="O293" s="67"/>
      <c r="P293" s="67"/>
    </row>
    <row r="294" spans="15:16" ht="14.25" customHeight="1" x14ac:dyDescent="0.3">
      <c r="O294" s="67"/>
      <c r="P294" s="67"/>
    </row>
    <row r="295" spans="15:16" ht="14.25" customHeight="1" x14ac:dyDescent="0.3">
      <c r="O295" s="67"/>
      <c r="P295" s="67"/>
    </row>
    <row r="296" spans="15:16" ht="14.25" customHeight="1" x14ac:dyDescent="0.3">
      <c r="O296" s="67"/>
      <c r="P296" s="67"/>
    </row>
    <row r="297" spans="15:16" ht="14.25" customHeight="1" x14ac:dyDescent="0.3">
      <c r="O297" s="67"/>
      <c r="P297" s="67"/>
    </row>
    <row r="298" spans="15:16" ht="14.25" customHeight="1" x14ac:dyDescent="0.3">
      <c r="O298" s="67"/>
      <c r="P298" s="67"/>
    </row>
    <row r="299" spans="15:16" ht="14.25" customHeight="1" x14ac:dyDescent="0.3">
      <c r="O299" s="67"/>
      <c r="P299" s="67"/>
    </row>
    <row r="300" spans="15:16" ht="14.25" customHeight="1" x14ac:dyDescent="0.3">
      <c r="O300" s="67"/>
      <c r="P300" s="67"/>
    </row>
    <row r="301" spans="15:16" ht="14.25" customHeight="1" x14ac:dyDescent="0.3">
      <c r="O301" s="67"/>
      <c r="P301" s="67"/>
    </row>
    <row r="302" spans="15:16" ht="14.25" customHeight="1" x14ac:dyDescent="0.3">
      <c r="O302" s="67"/>
      <c r="P302" s="67"/>
    </row>
    <row r="303" spans="15:16" ht="14.25" customHeight="1" x14ac:dyDescent="0.3">
      <c r="O303" s="67"/>
      <c r="P303" s="67"/>
    </row>
    <row r="304" spans="15:16" ht="14.25" customHeight="1" x14ac:dyDescent="0.3">
      <c r="O304" s="67"/>
      <c r="P304" s="67"/>
    </row>
    <row r="305" spans="15:16" ht="14.25" customHeight="1" x14ac:dyDescent="0.3">
      <c r="O305" s="67"/>
      <c r="P305" s="67"/>
    </row>
    <row r="306" spans="15:16" ht="14.25" customHeight="1" x14ac:dyDescent="0.3">
      <c r="O306" s="67"/>
      <c r="P306" s="67"/>
    </row>
    <row r="307" spans="15:16" ht="14.25" customHeight="1" x14ac:dyDescent="0.3">
      <c r="O307" s="67"/>
      <c r="P307" s="67"/>
    </row>
    <row r="308" spans="15:16" ht="14.25" customHeight="1" x14ac:dyDescent="0.3">
      <c r="O308" s="67"/>
      <c r="P308" s="67"/>
    </row>
    <row r="309" spans="15:16" ht="14.25" customHeight="1" x14ac:dyDescent="0.3">
      <c r="O309" s="67"/>
      <c r="P309" s="67"/>
    </row>
    <row r="310" spans="15:16" ht="14.25" customHeight="1" x14ac:dyDescent="0.3">
      <c r="O310" s="67"/>
      <c r="P310" s="67"/>
    </row>
    <row r="311" spans="15:16" ht="14.25" customHeight="1" x14ac:dyDescent="0.3">
      <c r="O311" s="67"/>
      <c r="P311" s="67"/>
    </row>
    <row r="312" spans="15:16" ht="14.25" customHeight="1" x14ac:dyDescent="0.3">
      <c r="O312" s="67"/>
      <c r="P312" s="67"/>
    </row>
    <row r="313" spans="15:16" ht="14.25" customHeight="1" x14ac:dyDescent="0.3">
      <c r="O313" s="67"/>
      <c r="P313" s="67"/>
    </row>
    <row r="314" spans="15:16" ht="14.25" customHeight="1" x14ac:dyDescent="0.3">
      <c r="O314" s="67"/>
      <c r="P314" s="67"/>
    </row>
    <row r="315" spans="15:16" ht="14.25" customHeight="1" x14ac:dyDescent="0.3">
      <c r="O315" s="67"/>
      <c r="P315" s="67"/>
    </row>
    <row r="316" spans="15:16" ht="14.25" customHeight="1" x14ac:dyDescent="0.3">
      <c r="O316" s="67"/>
      <c r="P316" s="67"/>
    </row>
    <row r="317" spans="15:16" ht="14.25" customHeight="1" x14ac:dyDescent="0.3">
      <c r="O317" s="67"/>
      <c r="P317" s="67"/>
    </row>
    <row r="318" spans="15:16" ht="14.25" customHeight="1" x14ac:dyDescent="0.3">
      <c r="O318" s="67"/>
      <c r="P318" s="67"/>
    </row>
    <row r="319" spans="15:16" ht="14.25" customHeight="1" x14ac:dyDescent="0.3">
      <c r="O319" s="67"/>
      <c r="P319" s="67"/>
    </row>
    <row r="320" spans="15:16" ht="14.25" customHeight="1" x14ac:dyDescent="0.3">
      <c r="O320" s="67"/>
      <c r="P320" s="67"/>
    </row>
    <row r="321" spans="15:16" ht="14.25" customHeight="1" x14ac:dyDescent="0.3">
      <c r="O321" s="67"/>
      <c r="P321" s="67"/>
    </row>
    <row r="322" spans="15:16" ht="14.25" customHeight="1" x14ac:dyDescent="0.3">
      <c r="O322" s="67"/>
      <c r="P322" s="67"/>
    </row>
    <row r="323" spans="15:16" ht="14.25" customHeight="1" x14ac:dyDescent="0.3">
      <c r="O323" s="67"/>
      <c r="P323" s="67"/>
    </row>
    <row r="324" spans="15:16" ht="14.25" customHeight="1" x14ac:dyDescent="0.3">
      <c r="O324" s="67"/>
      <c r="P324" s="67"/>
    </row>
    <row r="325" spans="15:16" ht="14.25" customHeight="1" x14ac:dyDescent="0.3">
      <c r="O325" s="67"/>
      <c r="P325" s="67"/>
    </row>
    <row r="326" spans="15:16" ht="14.25" customHeight="1" x14ac:dyDescent="0.3">
      <c r="O326" s="67"/>
      <c r="P326" s="67"/>
    </row>
    <row r="327" spans="15:16" ht="14.25" customHeight="1" x14ac:dyDescent="0.3">
      <c r="O327" s="67"/>
      <c r="P327" s="67"/>
    </row>
    <row r="328" spans="15:16" ht="14.25" customHeight="1" x14ac:dyDescent="0.3">
      <c r="O328" s="67"/>
      <c r="P328" s="67"/>
    </row>
    <row r="329" spans="15:16" ht="14.25" customHeight="1" x14ac:dyDescent="0.3">
      <c r="O329" s="67"/>
      <c r="P329" s="67"/>
    </row>
    <row r="330" spans="15:16" ht="14.25" customHeight="1" x14ac:dyDescent="0.3">
      <c r="O330" s="67"/>
      <c r="P330" s="67"/>
    </row>
    <row r="331" spans="15:16" ht="14.25" customHeight="1" x14ac:dyDescent="0.3">
      <c r="O331" s="67"/>
      <c r="P331" s="67"/>
    </row>
    <row r="332" spans="15:16" ht="14.25" customHeight="1" x14ac:dyDescent="0.3">
      <c r="O332" s="67"/>
      <c r="P332" s="67"/>
    </row>
    <row r="333" spans="15:16" ht="14.25" customHeight="1" x14ac:dyDescent="0.3">
      <c r="O333" s="67"/>
      <c r="P333" s="67"/>
    </row>
    <row r="334" spans="15:16" ht="14.25" customHeight="1" x14ac:dyDescent="0.3">
      <c r="O334" s="67"/>
      <c r="P334" s="67"/>
    </row>
    <row r="335" spans="15:16" ht="14.25" customHeight="1" x14ac:dyDescent="0.3">
      <c r="O335" s="67"/>
      <c r="P335" s="67"/>
    </row>
    <row r="336" spans="15:16" ht="14.25" customHeight="1" x14ac:dyDescent="0.3">
      <c r="O336" s="67"/>
      <c r="P336" s="67"/>
    </row>
    <row r="337" spans="15:16" ht="14.25" customHeight="1" x14ac:dyDescent="0.3">
      <c r="O337" s="67"/>
      <c r="P337" s="67"/>
    </row>
    <row r="338" spans="15:16" ht="14.25" customHeight="1" x14ac:dyDescent="0.3">
      <c r="O338" s="67"/>
      <c r="P338" s="67"/>
    </row>
    <row r="339" spans="15:16" ht="14.25" customHeight="1" x14ac:dyDescent="0.3">
      <c r="O339" s="67"/>
      <c r="P339" s="67"/>
    </row>
    <row r="340" spans="15:16" ht="14.25" customHeight="1" x14ac:dyDescent="0.3">
      <c r="O340" s="67"/>
      <c r="P340" s="67"/>
    </row>
    <row r="341" spans="15:16" ht="14.25" customHeight="1" x14ac:dyDescent="0.3">
      <c r="O341" s="67"/>
      <c r="P341" s="67"/>
    </row>
    <row r="342" spans="15:16" ht="14.25" customHeight="1" x14ac:dyDescent="0.3">
      <c r="O342" s="67"/>
      <c r="P342" s="67"/>
    </row>
    <row r="343" spans="15:16" ht="14.25" customHeight="1" x14ac:dyDescent="0.3">
      <c r="O343" s="67"/>
      <c r="P343" s="67"/>
    </row>
    <row r="344" spans="15:16" ht="14.25" customHeight="1" x14ac:dyDescent="0.3">
      <c r="O344" s="67"/>
      <c r="P344" s="67"/>
    </row>
    <row r="345" spans="15:16" ht="14.25" customHeight="1" x14ac:dyDescent="0.3">
      <c r="O345" s="67"/>
      <c r="P345" s="67"/>
    </row>
    <row r="346" spans="15:16" ht="14.25" customHeight="1" x14ac:dyDescent="0.3">
      <c r="O346" s="67"/>
      <c r="P346" s="67"/>
    </row>
    <row r="347" spans="15:16" ht="14.25" customHeight="1" x14ac:dyDescent="0.3">
      <c r="O347" s="67"/>
      <c r="P347" s="67"/>
    </row>
    <row r="348" spans="15:16" ht="14.25" customHeight="1" x14ac:dyDescent="0.3">
      <c r="O348" s="67"/>
      <c r="P348" s="67"/>
    </row>
    <row r="349" spans="15:16" ht="14.25" customHeight="1" x14ac:dyDescent="0.3">
      <c r="O349" s="67"/>
      <c r="P349" s="67"/>
    </row>
    <row r="350" spans="15:16" ht="14.25" customHeight="1" x14ac:dyDescent="0.3">
      <c r="O350" s="67"/>
      <c r="P350" s="67"/>
    </row>
    <row r="351" spans="15:16" ht="14.25" customHeight="1" x14ac:dyDescent="0.3">
      <c r="O351" s="67"/>
      <c r="P351" s="67"/>
    </row>
    <row r="352" spans="15:16" ht="14.25" customHeight="1" x14ac:dyDescent="0.3">
      <c r="O352" s="67"/>
      <c r="P352" s="67"/>
    </row>
    <row r="353" spans="15:16" ht="14.25" customHeight="1" x14ac:dyDescent="0.3">
      <c r="O353" s="67"/>
      <c r="P353" s="67"/>
    </row>
    <row r="354" spans="15:16" ht="14.25" customHeight="1" x14ac:dyDescent="0.3">
      <c r="O354" s="67"/>
      <c r="P354" s="67"/>
    </row>
    <row r="355" spans="15:16" ht="14.25" customHeight="1" x14ac:dyDescent="0.3">
      <c r="O355" s="67"/>
      <c r="P355" s="67"/>
    </row>
    <row r="356" spans="15:16" ht="14.25" customHeight="1" x14ac:dyDescent="0.3">
      <c r="O356" s="67"/>
      <c r="P356" s="67"/>
    </row>
    <row r="357" spans="15:16" ht="14.25" customHeight="1" x14ac:dyDescent="0.3">
      <c r="O357" s="67"/>
      <c r="P357" s="67"/>
    </row>
    <row r="358" spans="15:16" ht="14.25" customHeight="1" x14ac:dyDescent="0.3">
      <c r="O358" s="67"/>
      <c r="P358" s="67"/>
    </row>
    <row r="359" spans="15:16" ht="14.25" customHeight="1" x14ac:dyDescent="0.3">
      <c r="O359" s="67"/>
      <c r="P359" s="67"/>
    </row>
    <row r="360" spans="15:16" ht="14.25" customHeight="1" x14ac:dyDescent="0.3">
      <c r="O360" s="67"/>
      <c r="P360" s="67"/>
    </row>
    <row r="361" spans="15:16" ht="14.25" customHeight="1" x14ac:dyDescent="0.3">
      <c r="O361" s="67"/>
      <c r="P361" s="67"/>
    </row>
    <row r="362" spans="15:16" ht="14.25" customHeight="1" x14ac:dyDescent="0.3">
      <c r="O362" s="67"/>
      <c r="P362" s="67"/>
    </row>
    <row r="363" spans="15:16" ht="14.25" customHeight="1" x14ac:dyDescent="0.3">
      <c r="O363" s="67"/>
      <c r="P363" s="67"/>
    </row>
    <row r="364" spans="15:16" ht="14.25" customHeight="1" x14ac:dyDescent="0.3">
      <c r="O364" s="67"/>
      <c r="P364" s="67"/>
    </row>
    <row r="365" spans="15:16" ht="14.25" customHeight="1" x14ac:dyDescent="0.3">
      <c r="O365" s="67"/>
      <c r="P365" s="67"/>
    </row>
    <row r="366" spans="15:16" ht="14.25" customHeight="1" x14ac:dyDescent="0.3">
      <c r="O366" s="67"/>
      <c r="P366" s="67"/>
    </row>
    <row r="367" spans="15:16" ht="14.25" customHeight="1" x14ac:dyDescent="0.3">
      <c r="O367" s="67"/>
      <c r="P367" s="67"/>
    </row>
    <row r="368" spans="15:16" ht="14.25" customHeight="1" x14ac:dyDescent="0.3">
      <c r="O368" s="67"/>
      <c r="P368" s="67"/>
    </row>
    <row r="369" spans="15:16" ht="14.25" customHeight="1" x14ac:dyDescent="0.3">
      <c r="O369" s="67"/>
      <c r="P369" s="67"/>
    </row>
    <row r="370" spans="15:16" ht="14.25" customHeight="1" x14ac:dyDescent="0.3">
      <c r="O370" s="67"/>
      <c r="P370" s="67"/>
    </row>
    <row r="371" spans="15:16" ht="14.25" customHeight="1" x14ac:dyDescent="0.3">
      <c r="O371" s="67"/>
      <c r="P371" s="67"/>
    </row>
    <row r="372" spans="15:16" ht="14.25" customHeight="1" x14ac:dyDescent="0.3">
      <c r="O372" s="67"/>
      <c r="P372" s="67"/>
    </row>
    <row r="373" spans="15:16" ht="14.25" customHeight="1" x14ac:dyDescent="0.3">
      <c r="O373" s="67"/>
      <c r="P373" s="67"/>
    </row>
    <row r="374" spans="15:16" ht="14.25" customHeight="1" x14ac:dyDescent="0.3">
      <c r="O374" s="67"/>
      <c r="P374" s="67"/>
    </row>
    <row r="375" spans="15:16" ht="14.25" customHeight="1" x14ac:dyDescent="0.3">
      <c r="O375" s="67"/>
      <c r="P375" s="67"/>
    </row>
    <row r="376" spans="15:16" ht="14.25" customHeight="1" x14ac:dyDescent="0.3">
      <c r="O376" s="67"/>
      <c r="P376" s="67"/>
    </row>
    <row r="377" spans="15:16" ht="14.25" customHeight="1" x14ac:dyDescent="0.3">
      <c r="O377" s="67"/>
      <c r="P377" s="67"/>
    </row>
    <row r="378" spans="15:16" ht="14.25" customHeight="1" x14ac:dyDescent="0.3">
      <c r="O378" s="67"/>
      <c r="P378" s="67"/>
    </row>
    <row r="379" spans="15:16" ht="14.25" customHeight="1" x14ac:dyDescent="0.3">
      <c r="O379" s="67"/>
      <c r="P379" s="67"/>
    </row>
    <row r="380" spans="15:16" ht="14.25" customHeight="1" x14ac:dyDescent="0.3">
      <c r="O380" s="67"/>
      <c r="P380" s="67"/>
    </row>
    <row r="381" spans="15:16" ht="14.25" customHeight="1" x14ac:dyDescent="0.3">
      <c r="O381" s="67"/>
      <c r="P381" s="67"/>
    </row>
    <row r="382" spans="15:16" ht="14.25" customHeight="1" x14ac:dyDescent="0.3">
      <c r="O382" s="67"/>
      <c r="P382" s="67"/>
    </row>
    <row r="383" spans="15:16" ht="14.25" customHeight="1" x14ac:dyDescent="0.3">
      <c r="O383" s="67"/>
      <c r="P383" s="67"/>
    </row>
    <row r="384" spans="15:16" ht="14.25" customHeight="1" x14ac:dyDescent="0.3">
      <c r="O384" s="67"/>
      <c r="P384" s="67"/>
    </row>
    <row r="385" spans="15:16" ht="14.25" customHeight="1" x14ac:dyDescent="0.3">
      <c r="O385" s="67"/>
      <c r="P385" s="67"/>
    </row>
    <row r="386" spans="15:16" ht="14.25" customHeight="1" x14ac:dyDescent="0.3">
      <c r="O386" s="67"/>
      <c r="P386" s="67"/>
    </row>
    <row r="387" spans="15:16" ht="14.25" customHeight="1" x14ac:dyDescent="0.3">
      <c r="O387" s="67"/>
      <c r="P387" s="67"/>
    </row>
    <row r="388" spans="15:16" ht="14.25" customHeight="1" x14ac:dyDescent="0.3">
      <c r="O388" s="67"/>
      <c r="P388" s="67"/>
    </row>
    <row r="389" spans="15:16" ht="14.25" customHeight="1" x14ac:dyDescent="0.3">
      <c r="O389" s="67"/>
      <c r="P389" s="67"/>
    </row>
    <row r="390" spans="15:16" ht="14.25" customHeight="1" x14ac:dyDescent="0.3">
      <c r="O390" s="67"/>
      <c r="P390" s="67"/>
    </row>
    <row r="391" spans="15:16" ht="14.25" customHeight="1" x14ac:dyDescent="0.3">
      <c r="O391" s="67"/>
      <c r="P391" s="67"/>
    </row>
    <row r="392" spans="15:16" ht="14.25" customHeight="1" x14ac:dyDescent="0.3">
      <c r="O392" s="67"/>
      <c r="P392" s="67"/>
    </row>
    <row r="393" spans="15:16" ht="14.25" customHeight="1" x14ac:dyDescent="0.3">
      <c r="O393" s="67"/>
      <c r="P393" s="67"/>
    </row>
    <row r="394" spans="15:16" ht="14.25" customHeight="1" x14ac:dyDescent="0.3">
      <c r="O394" s="67"/>
      <c r="P394" s="67"/>
    </row>
    <row r="395" spans="15:16" ht="14.25" customHeight="1" x14ac:dyDescent="0.3">
      <c r="O395" s="67"/>
      <c r="P395" s="67"/>
    </row>
    <row r="396" spans="15:16" ht="14.25" customHeight="1" x14ac:dyDescent="0.3">
      <c r="O396" s="67"/>
      <c r="P396" s="67"/>
    </row>
    <row r="397" spans="15:16" ht="14.25" customHeight="1" x14ac:dyDescent="0.3">
      <c r="O397" s="67"/>
      <c r="P397" s="67"/>
    </row>
    <row r="398" spans="15:16" ht="14.25" customHeight="1" x14ac:dyDescent="0.3">
      <c r="O398" s="67"/>
      <c r="P398" s="67"/>
    </row>
    <row r="399" spans="15:16" ht="14.25" customHeight="1" x14ac:dyDescent="0.3">
      <c r="O399" s="67"/>
      <c r="P399" s="67"/>
    </row>
    <row r="400" spans="15:16" ht="14.25" customHeight="1" x14ac:dyDescent="0.3">
      <c r="O400" s="67"/>
      <c r="P400" s="67"/>
    </row>
    <row r="401" spans="15:16" ht="14.25" customHeight="1" x14ac:dyDescent="0.3">
      <c r="O401" s="67"/>
      <c r="P401" s="67"/>
    </row>
    <row r="402" spans="15:16" ht="14.25" customHeight="1" x14ac:dyDescent="0.3">
      <c r="O402" s="67"/>
      <c r="P402" s="67"/>
    </row>
    <row r="403" spans="15:16" ht="14.25" customHeight="1" x14ac:dyDescent="0.3">
      <c r="O403" s="67"/>
      <c r="P403" s="67"/>
    </row>
    <row r="404" spans="15:16" ht="14.25" customHeight="1" x14ac:dyDescent="0.3">
      <c r="O404" s="67"/>
      <c r="P404" s="67"/>
    </row>
    <row r="405" spans="15:16" ht="14.25" customHeight="1" x14ac:dyDescent="0.3">
      <c r="O405" s="67"/>
      <c r="P405" s="67"/>
    </row>
    <row r="406" spans="15:16" ht="14.25" customHeight="1" x14ac:dyDescent="0.3">
      <c r="O406" s="67"/>
      <c r="P406" s="67"/>
    </row>
    <row r="407" spans="15:16" ht="14.25" customHeight="1" x14ac:dyDescent="0.3">
      <c r="O407" s="67"/>
      <c r="P407" s="67"/>
    </row>
    <row r="408" spans="15:16" ht="14.25" customHeight="1" x14ac:dyDescent="0.3">
      <c r="O408" s="67"/>
      <c r="P408" s="67"/>
    </row>
    <row r="409" spans="15:16" ht="14.25" customHeight="1" x14ac:dyDescent="0.3">
      <c r="O409" s="67"/>
      <c r="P409" s="67"/>
    </row>
    <row r="410" spans="15:16" ht="14.25" customHeight="1" x14ac:dyDescent="0.3">
      <c r="O410" s="67"/>
      <c r="P410" s="67"/>
    </row>
    <row r="411" spans="15:16" ht="14.25" customHeight="1" x14ac:dyDescent="0.3">
      <c r="O411" s="67"/>
      <c r="P411" s="67"/>
    </row>
    <row r="412" spans="15:16" ht="14.25" customHeight="1" x14ac:dyDescent="0.3">
      <c r="O412" s="67"/>
      <c r="P412" s="67"/>
    </row>
    <row r="413" spans="15:16" ht="14.25" customHeight="1" x14ac:dyDescent="0.3">
      <c r="O413" s="67"/>
      <c r="P413" s="67"/>
    </row>
    <row r="414" spans="15:16" ht="14.25" customHeight="1" x14ac:dyDescent="0.3">
      <c r="O414" s="67"/>
      <c r="P414" s="67"/>
    </row>
    <row r="415" spans="15:16" ht="14.25" customHeight="1" x14ac:dyDescent="0.3">
      <c r="O415" s="67"/>
      <c r="P415" s="67"/>
    </row>
    <row r="416" spans="15:16" ht="14.25" customHeight="1" x14ac:dyDescent="0.3">
      <c r="O416" s="67"/>
      <c r="P416" s="67"/>
    </row>
    <row r="417" spans="15:16" ht="14.25" customHeight="1" x14ac:dyDescent="0.3">
      <c r="O417" s="67"/>
      <c r="P417" s="67"/>
    </row>
    <row r="418" spans="15:16" ht="14.25" customHeight="1" x14ac:dyDescent="0.3">
      <c r="O418" s="67"/>
      <c r="P418" s="67"/>
    </row>
    <row r="419" spans="15:16" ht="14.25" customHeight="1" x14ac:dyDescent="0.3">
      <c r="O419" s="67"/>
      <c r="P419" s="67"/>
    </row>
    <row r="420" spans="15:16" ht="14.25" customHeight="1" x14ac:dyDescent="0.3">
      <c r="O420" s="67"/>
      <c r="P420" s="67"/>
    </row>
    <row r="421" spans="15:16" ht="14.25" customHeight="1" x14ac:dyDescent="0.3">
      <c r="O421" s="67"/>
      <c r="P421" s="67"/>
    </row>
    <row r="422" spans="15:16" ht="14.25" customHeight="1" x14ac:dyDescent="0.3">
      <c r="O422" s="67"/>
      <c r="P422" s="67"/>
    </row>
    <row r="423" spans="15:16" ht="14.25" customHeight="1" x14ac:dyDescent="0.3">
      <c r="O423" s="67"/>
      <c r="P423" s="67"/>
    </row>
    <row r="424" spans="15:16" ht="14.25" customHeight="1" x14ac:dyDescent="0.3">
      <c r="O424" s="67"/>
      <c r="P424" s="67"/>
    </row>
    <row r="425" spans="15:16" ht="14.25" customHeight="1" x14ac:dyDescent="0.3">
      <c r="O425" s="67"/>
      <c r="P425" s="67"/>
    </row>
    <row r="426" spans="15:16" ht="14.25" customHeight="1" x14ac:dyDescent="0.3">
      <c r="O426" s="67"/>
      <c r="P426" s="67"/>
    </row>
    <row r="427" spans="15:16" ht="14.25" customHeight="1" x14ac:dyDescent="0.3">
      <c r="O427" s="67"/>
      <c r="P427" s="67"/>
    </row>
    <row r="428" spans="15:16" ht="14.25" customHeight="1" x14ac:dyDescent="0.3">
      <c r="O428" s="67"/>
      <c r="P428" s="67"/>
    </row>
    <row r="429" spans="15:16" ht="14.25" customHeight="1" x14ac:dyDescent="0.3">
      <c r="O429" s="67"/>
      <c r="P429" s="67"/>
    </row>
    <row r="430" spans="15:16" ht="14.25" customHeight="1" x14ac:dyDescent="0.3">
      <c r="O430" s="67"/>
      <c r="P430" s="67"/>
    </row>
    <row r="431" spans="15:16" ht="14.25" customHeight="1" x14ac:dyDescent="0.3">
      <c r="O431" s="67"/>
      <c r="P431" s="67"/>
    </row>
    <row r="432" spans="15:16" ht="14.25" customHeight="1" x14ac:dyDescent="0.3">
      <c r="O432" s="67"/>
      <c r="P432" s="67"/>
    </row>
    <row r="433" spans="15:16" ht="14.25" customHeight="1" x14ac:dyDescent="0.3">
      <c r="O433" s="67"/>
      <c r="P433" s="67"/>
    </row>
    <row r="434" spans="15:16" ht="14.25" customHeight="1" x14ac:dyDescent="0.3">
      <c r="O434" s="67"/>
      <c r="P434" s="67"/>
    </row>
    <row r="435" spans="15:16" ht="14.25" customHeight="1" x14ac:dyDescent="0.3">
      <c r="O435" s="67"/>
      <c r="P435" s="67"/>
    </row>
    <row r="436" spans="15:16" ht="14.25" customHeight="1" x14ac:dyDescent="0.3">
      <c r="O436" s="67"/>
      <c r="P436" s="67"/>
    </row>
    <row r="437" spans="15:16" ht="14.25" customHeight="1" x14ac:dyDescent="0.3">
      <c r="O437" s="67"/>
      <c r="P437" s="67"/>
    </row>
    <row r="438" spans="15:16" ht="14.25" customHeight="1" x14ac:dyDescent="0.3">
      <c r="O438" s="67"/>
      <c r="P438" s="67"/>
    </row>
    <row r="439" spans="15:16" ht="14.25" customHeight="1" x14ac:dyDescent="0.3">
      <c r="O439" s="67"/>
      <c r="P439" s="67"/>
    </row>
    <row r="440" spans="15:16" ht="14.25" customHeight="1" x14ac:dyDescent="0.3">
      <c r="O440" s="67"/>
      <c r="P440" s="67"/>
    </row>
    <row r="441" spans="15:16" ht="14.25" customHeight="1" x14ac:dyDescent="0.3">
      <c r="O441" s="67"/>
      <c r="P441" s="67"/>
    </row>
    <row r="442" spans="15:16" ht="14.25" customHeight="1" x14ac:dyDescent="0.3">
      <c r="O442" s="67"/>
      <c r="P442" s="67"/>
    </row>
    <row r="443" spans="15:16" ht="14.25" customHeight="1" x14ac:dyDescent="0.3">
      <c r="O443" s="67"/>
      <c r="P443" s="67"/>
    </row>
    <row r="444" spans="15:16" ht="14.25" customHeight="1" x14ac:dyDescent="0.3">
      <c r="O444" s="67"/>
      <c r="P444" s="67"/>
    </row>
    <row r="445" spans="15:16" ht="14.25" customHeight="1" x14ac:dyDescent="0.3">
      <c r="O445" s="67"/>
      <c r="P445" s="67"/>
    </row>
    <row r="446" spans="15:16" ht="14.25" customHeight="1" x14ac:dyDescent="0.3">
      <c r="O446" s="67"/>
      <c r="P446" s="67"/>
    </row>
    <row r="447" spans="15:16" ht="14.25" customHeight="1" x14ac:dyDescent="0.3">
      <c r="O447" s="67"/>
      <c r="P447" s="67"/>
    </row>
    <row r="448" spans="15:16" ht="14.25" customHeight="1" x14ac:dyDescent="0.3">
      <c r="O448" s="67"/>
      <c r="P448" s="67"/>
    </row>
    <row r="449" spans="15:16" ht="14.25" customHeight="1" x14ac:dyDescent="0.3">
      <c r="O449" s="67"/>
      <c r="P449" s="67"/>
    </row>
    <row r="450" spans="15:16" ht="14.25" customHeight="1" x14ac:dyDescent="0.3">
      <c r="O450" s="67"/>
      <c r="P450" s="67"/>
    </row>
    <row r="451" spans="15:16" ht="14.25" customHeight="1" x14ac:dyDescent="0.3">
      <c r="O451" s="67"/>
      <c r="P451" s="67"/>
    </row>
    <row r="452" spans="15:16" ht="14.25" customHeight="1" x14ac:dyDescent="0.3">
      <c r="O452" s="67"/>
      <c r="P452" s="67"/>
    </row>
    <row r="453" spans="15:16" ht="14.25" customHeight="1" x14ac:dyDescent="0.3">
      <c r="O453" s="67"/>
      <c r="P453" s="67"/>
    </row>
    <row r="454" spans="15:16" ht="14.25" customHeight="1" x14ac:dyDescent="0.3">
      <c r="O454" s="67"/>
      <c r="P454" s="67"/>
    </row>
    <row r="455" spans="15:16" ht="14.25" customHeight="1" x14ac:dyDescent="0.3">
      <c r="O455" s="67"/>
      <c r="P455" s="67"/>
    </row>
    <row r="456" spans="15:16" ht="14.25" customHeight="1" x14ac:dyDescent="0.3">
      <c r="O456" s="67"/>
      <c r="P456" s="67"/>
    </row>
    <row r="457" spans="15:16" ht="14.25" customHeight="1" x14ac:dyDescent="0.3">
      <c r="O457" s="67"/>
      <c r="P457" s="67"/>
    </row>
    <row r="458" spans="15:16" ht="14.25" customHeight="1" x14ac:dyDescent="0.3">
      <c r="O458" s="67"/>
      <c r="P458" s="67"/>
    </row>
    <row r="459" spans="15:16" ht="14.25" customHeight="1" x14ac:dyDescent="0.3">
      <c r="O459" s="67"/>
      <c r="P459" s="67"/>
    </row>
    <row r="460" spans="15:16" ht="14.25" customHeight="1" x14ac:dyDescent="0.3">
      <c r="O460" s="67"/>
      <c r="P460" s="67"/>
    </row>
    <row r="461" spans="15:16" ht="14.25" customHeight="1" x14ac:dyDescent="0.3">
      <c r="O461" s="67"/>
      <c r="P461" s="67"/>
    </row>
    <row r="462" spans="15:16" ht="14.25" customHeight="1" x14ac:dyDescent="0.3">
      <c r="O462" s="67"/>
      <c r="P462" s="67"/>
    </row>
    <row r="463" spans="15:16" ht="14.25" customHeight="1" x14ac:dyDescent="0.3">
      <c r="O463" s="67"/>
      <c r="P463" s="67"/>
    </row>
    <row r="464" spans="15:16" ht="14.25" customHeight="1" x14ac:dyDescent="0.3">
      <c r="O464" s="67"/>
      <c r="P464" s="67"/>
    </row>
    <row r="465" spans="15:16" ht="14.25" customHeight="1" x14ac:dyDescent="0.3">
      <c r="O465" s="67"/>
      <c r="P465" s="67"/>
    </row>
    <row r="466" spans="15:16" ht="14.25" customHeight="1" x14ac:dyDescent="0.3">
      <c r="O466" s="67"/>
      <c r="P466" s="67"/>
    </row>
    <row r="467" spans="15:16" ht="14.25" customHeight="1" x14ac:dyDescent="0.3">
      <c r="O467" s="67"/>
      <c r="P467" s="67"/>
    </row>
    <row r="468" spans="15:16" ht="14.25" customHeight="1" x14ac:dyDescent="0.3">
      <c r="O468" s="67"/>
      <c r="P468" s="67"/>
    </row>
    <row r="469" spans="15:16" ht="14.25" customHeight="1" x14ac:dyDescent="0.3">
      <c r="O469" s="67"/>
      <c r="P469" s="67"/>
    </row>
    <row r="470" spans="15:16" ht="14.25" customHeight="1" x14ac:dyDescent="0.3">
      <c r="O470" s="67"/>
      <c r="P470" s="67"/>
    </row>
    <row r="471" spans="15:16" ht="14.25" customHeight="1" x14ac:dyDescent="0.3">
      <c r="O471" s="67"/>
      <c r="P471" s="67"/>
    </row>
    <row r="472" spans="15:16" ht="14.25" customHeight="1" x14ac:dyDescent="0.3">
      <c r="O472" s="67"/>
      <c r="P472" s="67"/>
    </row>
    <row r="473" spans="15:16" ht="14.25" customHeight="1" x14ac:dyDescent="0.3">
      <c r="O473" s="67"/>
      <c r="P473" s="67"/>
    </row>
    <row r="474" spans="15:16" ht="14.25" customHeight="1" x14ac:dyDescent="0.3">
      <c r="O474" s="67"/>
      <c r="P474" s="67"/>
    </row>
    <row r="475" spans="15:16" ht="14.25" customHeight="1" x14ac:dyDescent="0.3">
      <c r="O475" s="67"/>
      <c r="P475" s="67"/>
    </row>
    <row r="476" spans="15:16" ht="14.25" customHeight="1" x14ac:dyDescent="0.3">
      <c r="O476" s="67"/>
      <c r="P476" s="67"/>
    </row>
    <row r="477" spans="15:16" ht="14.25" customHeight="1" x14ac:dyDescent="0.3">
      <c r="O477" s="67"/>
      <c r="P477" s="67"/>
    </row>
    <row r="478" spans="15:16" ht="14.25" customHeight="1" x14ac:dyDescent="0.3">
      <c r="O478" s="67"/>
      <c r="P478" s="67"/>
    </row>
    <row r="479" spans="15:16" ht="14.25" customHeight="1" x14ac:dyDescent="0.3">
      <c r="O479" s="67"/>
      <c r="P479" s="67"/>
    </row>
    <row r="480" spans="15:16" ht="14.25" customHeight="1" x14ac:dyDescent="0.3">
      <c r="O480" s="67"/>
      <c r="P480" s="67"/>
    </row>
    <row r="481" spans="15:16" ht="14.25" customHeight="1" x14ac:dyDescent="0.3">
      <c r="O481" s="67"/>
      <c r="P481" s="67"/>
    </row>
    <row r="482" spans="15:16" ht="14.25" customHeight="1" x14ac:dyDescent="0.3">
      <c r="O482" s="67"/>
      <c r="P482" s="67"/>
    </row>
    <row r="483" spans="15:16" ht="14.25" customHeight="1" x14ac:dyDescent="0.3">
      <c r="O483" s="67"/>
      <c r="P483" s="67"/>
    </row>
    <row r="484" spans="15:16" ht="14.25" customHeight="1" x14ac:dyDescent="0.3">
      <c r="O484" s="67"/>
      <c r="P484" s="67"/>
    </row>
    <row r="485" spans="15:16" ht="14.25" customHeight="1" x14ac:dyDescent="0.3">
      <c r="O485" s="67"/>
      <c r="P485" s="67"/>
    </row>
    <row r="486" spans="15:16" ht="14.25" customHeight="1" x14ac:dyDescent="0.3">
      <c r="O486" s="67"/>
      <c r="P486" s="67"/>
    </row>
    <row r="487" spans="15:16" ht="14.25" customHeight="1" x14ac:dyDescent="0.3">
      <c r="O487" s="67"/>
      <c r="P487" s="67"/>
    </row>
    <row r="488" spans="15:16" ht="14.25" customHeight="1" x14ac:dyDescent="0.3">
      <c r="O488" s="67"/>
      <c r="P488" s="67"/>
    </row>
    <row r="489" spans="15:16" ht="14.25" customHeight="1" x14ac:dyDescent="0.3">
      <c r="O489" s="67"/>
      <c r="P489" s="67"/>
    </row>
    <row r="490" spans="15:16" ht="14.25" customHeight="1" x14ac:dyDescent="0.3">
      <c r="O490" s="67"/>
      <c r="P490" s="67"/>
    </row>
    <row r="491" spans="15:16" ht="14.25" customHeight="1" x14ac:dyDescent="0.3">
      <c r="O491" s="67"/>
      <c r="P491" s="67"/>
    </row>
    <row r="492" spans="15:16" ht="14.25" customHeight="1" x14ac:dyDescent="0.3">
      <c r="O492" s="67"/>
      <c r="P492" s="67"/>
    </row>
    <row r="493" spans="15:16" ht="14.25" customHeight="1" x14ac:dyDescent="0.3">
      <c r="O493" s="67"/>
      <c r="P493" s="67"/>
    </row>
    <row r="494" spans="15:16" ht="14.25" customHeight="1" x14ac:dyDescent="0.3">
      <c r="O494" s="67"/>
      <c r="P494" s="67"/>
    </row>
    <row r="495" spans="15:16" ht="14.25" customHeight="1" x14ac:dyDescent="0.3">
      <c r="O495" s="67"/>
      <c r="P495" s="67"/>
    </row>
    <row r="496" spans="15:16" ht="14.25" customHeight="1" x14ac:dyDescent="0.3">
      <c r="O496" s="67"/>
      <c r="P496" s="67"/>
    </row>
    <row r="497" spans="15:16" ht="14.25" customHeight="1" x14ac:dyDescent="0.3">
      <c r="O497" s="67"/>
      <c r="P497" s="67"/>
    </row>
    <row r="498" spans="15:16" ht="14.25" customHeight="1" x14ac:dyDescent="0.3">
      <c r="O498" s="67"/>
      <c r="P498" s="67"/>
    </row>
    <row r="499" spans="15:16" ht="14.25" customHeight="1" x14ac:dyDescent="0.3">
      <c r="O499" s="67"/>
      <c r="P499" s="67"/>
    </row>
    <row r="500" spans="15:16" ht="14.25" customHeight="1" x14ac:dyDescent="0.3">
      <c r="O500" s="67"/>
      <c r="P500" s="67"/>
    </row>
    <row r="501" spans="15:16" ht="14.25" customHeight="1" x14ac:dyDescent="0.3">
      <c r="O501" s="67"/>
      <c r="P501" s="67"/>
    </row>
    <row r="502" spans="15:16" ht="14.25" customHeight="1" x14ac:dyDescent="0.3">
      <c r="O502" s="67"/>
      <c r="P502" s="67"/>
    </row>
    <row r="503" spans="15:16" ht="14.25" customHeight="1" x14ac:dyDescent="0.3">
      <c r="O503" s="67"/>
      <c r="P503" s="67"/>
    </row>
    <row r="504" spans="15:16" ht="14.25" customHeight="1" x14ac:dyDescent="0.3">
      <c r="O504" s="67"/>
      <c r="P504" s="67"/>
    </row>
    <row r="505" spans="15:16" ht="14.25" customHeight="1" x14ac:dyDescent="0.3">
      <c r="O505" s="67"/>
      <c r="P505" s="67"/>
    </row>
    <row r="506" spans="15:16" ht="14.25" customHeight="1" x14ac:dyDescent="0.3">
      <c r="O506" s="67"/>
      <c r="P506" s="67"/>
    </row>
    <row r="507" spans="15:16" ht="14.25" customHeight="1" x14ac:dyDescent="0.3">
      <c r="O507" s="67"/>
      <c r="P507" s="67"/>
    </row>
    <row r="508" spans="15:16" ht="14.25" customHeight="1" x14ac:dyDescent="0.3">
      <c r="O508" s="67"/>
      <c r="P508" s="67"/>
    </row>
    <row r="509" spans="15:16" ht="14.25" customHeight="1" x14ac:dyDescent="0.3">
      <c r="O509" s="67"/>
      <c r="P509" s="67"/>
    </row>
    <row r="510" spans="15:16" ht="14.25" customHeight="1" x14ac:dyDescent="0.3">
      <c r="O510" s="67"/>
      <c r="P510" s="67"/>
    </row>
    <row r="511" spans="15:16" ht="14.25" customHeight="1" x14ac:dyDescent="0.3">
      <c r="O511" s="67"/>
      <c r="P511" s="67"/>
    </row>
    <row r="512" spans="15:16" ht="14.25" customHeight="1" x14ac:dyDescent="0.3">
      <c r="O512" s="67"/>
      <c r="P512" s="67"/>
    </row>
    <row r="513" spans="15:16" ht="14.25" customHeight="1" x14ac:dyDescent="0.3">
      <c r="O513" s="67"/>
      <c r="P513" s="67"/>
    </row>
    <row r="514" spans="15:16" ht="14.25" customHeight="1" x14ac:dyDescent="0.3">
      <c r="O514" s="67"/>
      <c r="P514" s="67"/>
    </row>
    <row r="515" spans="15:16" ht="14.25" customHeight="1" x14ac:dyDescent="0.3">
      <c r="O515" s="67"/>
      <c r="P515" s="67"/>
    </row>
    <row r="516" spans="15:16" ht="14.25" customHeight="1" x14ac:dyDescent="0.3">
      <c r="O516" s="67"/>
      <c r="P516" s="67"/>
    </row>
    <row r="517" spans="15:16" ht="14.25" customHeight="1" x14ac:dyDescent="0.3">
      <c r="O517" s="67"/>
      <c r="P517" s="67"/>
    </row>
    <row r="518" spans="15:16" ht="14.25" customHeight="1" x14ac:dyDescent="0.3">
      <c r="O518" s="67"/>
      <c r="P518" s="67"/>
    </row>
    <row r="519" spans="15:16" ht="14.25" customHeight="1" x14ac:dyDescent="0.3">
      <c r="O519" s="67"/>
      <c r="P519" s="67"/>
    </row>
    <row r="520" spans="15:16" ht="14.25" customHeight="1" x14ac:dyDescent="0.3">
      <c r="O520" s="67"/>
      <c r="P520" s="67"/>
    </row>
    <row r="521" spans="15:16" ht="14.25" customHeight="1" x14ac:dyDescent="0.3">
      <c r="O521" s="67"/>
      <c r="P521" s="67"/>
    </row>
    <row r="522" spans="15:16" ht="14.25" customHeight="1" x14ac:dyDescent="0.3">
      <c r="O522" s="67"/>
      <c r="P522" s="67"/>
    </row>
    <row r="523" spans="15:16" ht="14.25" customHeight="1" x14ac:dyDescent="0.3">
      <c r="O523" s="67"/>
      <c r="P523" s="67"/>
    </row>
    <row r="524" spans="15:16" ht="14.25" customHeight="1" x14ac:dyDescent="0.3">
      <c r="O524" s="67"/>
      <c r="P524" s="67"/>
    </row>
    <row r="525" spans="15:16" ht="14.25" customHeight="1" x14ac:dyDescent="0.3">
      <c r="O525" s="67"/>
      <c r="P525" s="67"/>
    </row>
    <row r="526" spans="15:16" ht="14.25" customHeight="1" x14ac:dyDescent="0.3">
      <c r="O526" s="67"/>
      <c r="P526" s="67"/>
    </row>
    <row r="527" spans="15:16" ht="14.25" customHeight="1" x14ac:dyDescent="0.3">
      <c r="O527" s="67"/>
      <c r="P527" s="67"/>
    </row>
    <row r="528" spans="15:16" ht="14.25" customHeight="1" x14ac:dyDescent="0.3">
      <c r="O528" s="67"/>
      <c r="P528" s="67"/>
    </row>
    <row r="529" spans="15:16" ht="14.25" customHeight="1" x14ac:dyDescent="0.3">
      <c r="O529" s="67"/>
      <c r="P529" s="67"/>
    </row>
    <row r="530" spans="15:16" ht="14.25" customHeight="1" x14ac:dyDescent="0.3">
      <c r="O530" s="67"/>
      <c r="P530" s="67"/>
    </row>
    <row r="531" spans="15:16" ht="14.25" customHeight="1" x14ac:dyDescent="0.3">
      <c r="O531" s="67"/>
      <c r="P531" s="67"/>
    </row>
    <row r="532" spans="15:16" ht="14.25" customHeight="1" x14ac:dyDescent="0.3">
      <c r="O532" s="67"/>
      <c r="P532" s="67"/>
    </row>
    <row r="533" spans="15:16" ht="14.25" customHeight="1" x14ac:dyDescent="0.3">
      <c r="O533" s="67"/>
      <c r="P533" s="67"/>
    </row>
    <row r="534" spans="15:16" ht="14.25" customHeight="1" x14ac:dyDescent="0.3">
      <c r="O534" s="67"/>
      <c r="P534" s="67"/>
    </row>
    <row r="535" spans="15:16" ht="14.25" customHeight="1" x14ac:dyDescent="0.3">
      <c r="O535" s="67"/>
      <c r="P535" s="67"/>
    </row>
    <row r="536" spans="15:16" ht="14.25" customHeight="1" x14ac:dyDescent="0.3">
      <c r="O536" s="67"/>
      <c r="P536" s="67"/>
    </row>
    <row r="537" spans="15:16" ht="14.25" customHeight="1" x14ac:dyDescent="0.3">
      <c r="O537" s="67"/>
      <c r="P537" s="67"/>
    </row>
    <row r="538" spans="15:16" ht="14.25" customHeight="1" x14ac:dyDescent="0.3">
      <c r="O538" s="67"/>
      <c r="P538" s="67"/>
    </row>
    <row r="539" spans="15:16" ht="14.25" customHeight="1" x14ac:dyDescent="0.3">
      <c r="O539" s="67"/>
      <c r="P539" s="67"/>
    </row>
    <row r="540" spans="15:16" ht="14.25" customHeight="1" x14ac:dyDescent="0.3">
      <c r="O540" s="67"/>
      <c r="P540" s="67"/>
    </row>
    <row r="541" spans="15:16" ht="14.25" customHeight="1" x14ac:dyDescent="0.3">
      <c r="O541" s="67"/>
      <c r="P541" s="67"/>
    </row>
    <row r="542" spans="15:16" ht="14.25" customHeight="1" x14ac:dyDescent="0.3">
      <c r="O542" s="67"/>
      <c r="P542" s="67"/>
    </row>
    <row r="543" spans="15:16" ht="14.25" customHeight="1" x14ac:dyDescent="0.3">
      <c r="O543" s="67"/>
      <c r="P543" s="67"/>
    </row>
    <row r="544" spans="15:16" ht="14.25" customHeight="1" x14ac:dyDescent="0.3">
      <c r="O544" s="67"/>
      <c r="P544" s="67"/>
    </row>
    <row r="545" spans="15:16" ht="14.25" customHeight="1" x14ac:dyDescent="0.3">
      <c r="O545" s="67"/>
      <c r="P545" s="67"/>
    </row>
    <row r="546" spans="15:16" ht="14.25" customHeight="1" x14ac:dyDescent="0.3">
      <c r="O546" s="67"/>
      <c r="P546" s="67"/>
    </row>
    <row r="547" spans="15:16" ht="14.25" customHeight="1" x14ac:dyDescent="0.3">
      <c r="O547" s="67"/>
      <c r="P547" s="67"/>
    </row>
    <row r="548" spans="15:16" ht="14.25" customHeight="1" x14ac:dyDescent="0.3">
      <c r="O548" s="67"/>
      <c r="P548" s="67"/>
    </row>
    <row r="549" spans="15:16" ht="14.25" customHeight="1" x14ac:dyDescent="0.3">
      <c r="O549" s="67"/>
      <c r="P549" s="67"/>
    </row>
    <row r="550" spans="15:16" ht="14.25" customHeight="1" x14ac:dyDescent="0.3">
      <c r="O550" s="67"/>
      <c r="P550" s="67"/>
    </row>
    <row r="551" spans="15:16" ht="14.25" customHeight="1" x14ac:dyDescent="0.3">
      <c r="O551" s="67"/>
      <c r="P551" s="67"/>
    </row>
    <row r="552" spans="15:16" ht="14.25" customHeight="1" x14ac:dyDescent="0.3">
      <c r="O552" s="67"/>
      <c r="P552" s="67"/>
    </row>
    <row r="553" spans="15:16" ht="14.25" customHeight="1" x14ac:dyDescent="0.3">
      <c r="O553" s="67"/>
      <c r="P553" s="67"/>
    </row>
    <row r="554" spans="15:16" ht="14.25" customHeight="1" x14ac:dyDescent="0.3">
      <c r="O554" s="67"/>
      <c r="P554" s="67"/>
    </row>
    <row r="555" spans="15:16" ht="14.25" customHeight="1" x14ac:dyDescent="0.3">
      <c r="O555" s="67"/>
      <c r="P555" s="67"/>
    </row>
    <row r="556" spans="15:16" ht="14.25" customHeight="1" x14ac:dyDescent="0.3">
      <c r="O556" s="67"/>
      <c r="P556" s="67"/>
    </row>
    <row r="557" spans="15:16" ht="14.25" customHeight="1" x14ac:dyDescent="0.3">
      <c r="O557" s="67"/>
      <c r="P557" s="67"/>
    </row>
    <row r="558" spans="15:16" ht="14.25" customHeight="1" x14ac:dyDescent="0.3">
      <c r="O558" s="67"/>
      <c r="P558" s="67"/>
    </row>
    <row r="559" spans="15:16" ht="14.25" customHeight="1" x14ac:dyDescent="0.3">
      <c r="O559" s="67"/>
      <c r="P559" s="67"/>
    </row>
    <row r="560" spans="15:16" ht="14.25" customHeight="1" x14ac:dyDescent="0.3">
      <c r="O560" s="67"/>
      <c r="P560" s="67"/>
    </row>
    <row r="561" spans="15:16" ht="14.25" customHeight="1" x14ac:dyDescent="0.3">
      <c r="O561" s="67"/>
      <c r="P561" s="67"/>
    </row>
    <row r="562" spans="15:16" ht="14.25" customHeight="1" x14ac:dyDescent="0.3">
      <c r="O562" s="67"/>
      <c r="P562" s="67"/>
    </row>
    <row r="563" spans="15:16" ht="14.25" customHeight="1" x14ac:dyDescent="0.3">
      <c r="O563" s="67"/>
      <c r="P563" s="67"/>
    </row>
    <row r="564" spans="15:16" ht="14.25" customHeight="1" x14ac:dyDescent="0.3">
      <c r="O564" s="67"/>
      <c r="P564" s="67"/>
    </row>
    <row r="565" spans="15:16" ht="14.25" customHeight="1" x14ac:dyDescent="0.3">
      <c r="O565" s="67"/>
      <c r="P565" s="67"/>
    </row>
    <row r="566" spans="15:16" ht="14.25" customHeight="1" x14ac:dyDescent="0.3">
      <c r="O566" s="67"/>
      <c r="P566" s="67"/>
    </row>
    <row r="567" spans="15:16" ht="14.25" customHeight="1" x14ac:dyDescent="0.3">
      <c r="O567" s="67"/>
      <c r="P567" s="67"/>
    </row>
    <row r="568" spans="15:16" ht="14.25" customHeight="1" x14ac:dyDescent="0.3">
      <c r="O568" s="67"/>
      <c r="P568" s="67"/>
    </row>
    <row r="569" spans="15:16" ht="14.25" customHeight="1" x14ac:dyDescent="0.3">
      <c r="O569" s="67"/>
      <c r="P569" s="67"/>
    </row>
    <row r="570" spans="15:16" ht="14.25" customHeight="1" x14ac:dyDescent="0.3">
      <c r="O570" s="67"/>
      <c r="P570" s="67"/>
    </row>
    <row r="571" spans="15:16" ht="14.25" customHeight="1" x14ac:dyDescent="0.3">
      <c r="O571" s="67"/>
      <c r="P571" s="67"/>
    </row>
    <row r="572" spans="15:16" ht="14.25" customHeight="1" x14ac:dyDescent="0.3">
      <c r="O572" s="67"/>
      <c r="P572" s="67"/>
    </row>
    <row r="573" spans="15:16" ht="14.25" customHeight="1" x14ac:dyDescent="0.3">
      <c r="O573" s="67"/>
      <c r="P573" s="67"/>
    </row>
    <row r="574" spans="15:16" ht="14.25" customHeight="1" x14ac:dyDescent="0.3">
      <c r="O574" s="67"/>
      <c r="P574" s="67"/>
    </row>
    <row r="575" spans="15:16" ht="14.25" customHeight="1" x14ac:dyDescent="0.3">
      <c r="O575" s="67"/>
      <c r="P575" s="67"/>
    </row>
    <row r="576" spans="15:16" ht="14.25" customHeight="1" x14ac:dyDescent="0.3">
      <c r="O576" s="67"/>
      <c r="P576" s="67"/>
    </row>
    <row r="577" spans="15:16" ht="14.25" customHeight="1" x14ac:dyDescent="0.3">
      <c r="O577" s="67"/>
      <c r="P577" s="67"/>
    </row>
    <row r="578" spans="15:16" ht="14.25" customHeight="1" x14ac:dyDescent="0.3">
      <c r="O578" s="67"/>
      <c r="P578" s="67"/>
    </row>
    <row r="579" spans="15:16" ht="14.25" customHeight="1" x14ac:dyDescent="0.3">
      <c r="O579" s="67"/>
      <c r="P579" s="67"/>
    </row>
    <row r="580" spans="15:16" ht="14.25" customHeight="1" x14ac:dyDescent="0.3">
      <c r="O580" s="67"/>
      <c r="P580" s="67"/>
    </row>
    <row r="581" spans="15:16" ht="14.25" customHeight="1" x14ac:dyDescent="0.3">
      <c r="O581" s="67"/>
      <c r="P581" s="67"/>
    </row>
    <row r="582" spans="15:16" ht="14.25" customHeight="1" x14ac:dyDescent="0.3">
      <c r="O582" s="67"/>
      <c r="P582" s="67"/>
    </row>
    <row r="583" spans="15:16" ht="14.25" customHeight="1" x14ac:dyDescent="0.3">
      <c r="O583" s="67"/>
      <c r="P583" s="67"/>
    </row>
    <row r="584" spans="15:16" ht="14.25" customHeight="1" x14ac:dyDescent="0.3">
      <c r="O584" s="67"/>
      <c r="P584" s="67"/>
    </row>
    <row r="585" spans="15:16" ht="14.25" customHeight="1" x14ac:dyDescent="0.3">
      <c r="O585" s="67"/>
      <c r="P585" s="67"/>
    </row>
    <row r="586" spans="15:16" ht="14.25" customHeight="1" x14ac:dyDescent="0.3">
      <c r="O586" s="67"/>
      <c r="P586" s="67"/>
    </row>
    <row r="587" spans="15:16" ht="14.25" customHeight="1" x14ac:dyDescent="0.3">
      <c r="O587" s="67"/>
      <c r="P587" s="67"/>
    </row>
    <row r="588" spans="15:16" ht="14.25" customHeight="1" x14ac:dyDescent="0.3">
      <c r="O588" s="67"/>
      <c r="P588" s="67"/>
    </row>
    <row r="589" spans="15:16" ht="14.25" customHeight="1" x14ac:dyDescent="0.3">
      <c r="O589" s="67"/>
      <c r="P589" s="67"/>
    </row>
    <row r="590" spans="15:16" ht="14.25" customHeight="1" x14ac:dyDescent="0.3">
      <c r="O590" s="67"/>
      <c r="P590" s="67"/>
    </row>
    <row r="591" spans="15:16" ht="14.25" customHeight="1" x14ac:dyDescent="0.3">
      <c r="O591" s="67"/>
      <c r="P591" s="67"/>
    </row>
    <row r="592" spans="15:16" ht="14.25" customHeight="1" x14ac:dyDescent="0.3">
      <c r="O592" s="67"/>
      <c r="P592" s="67"/>
    </row>
    <row r="593" spans="15:16" ht="14.25" customHeight="1" x14ac:dyDescent="0.3">
      <c r="O593" s="67"/>
      <c r="P593" s="67"/>
    </row>
    <row r="594" spans="15:16" ht="14.25" customHeight="1" x14ac:dyDescent="0.3">
      <c r="O594" s="67"/>
      <c r="P594" s="67"/>
    </row>
    <row r="595" spans="15:16" ht="14.25" customHeight="1" x14ac:dyDescent="0.3">
      <c r="O595" s="67"/>
      <c r="P595" s="67"/>
    </row>
    <row r="596" spans="15:16" ht="14.25" customHeight="1" x14ac:dyDescent="0.3">
      <c r="O596" s="67"/>
      <c r="P596" s="67"/>
    </row>
    <row r="597" spans="15:16" ht="14.25" customHeight="1" x14ac:dyDescent="0.3">
      <c r="O597" s="67"/>
      <c r="P597" s="67"/>
    </row>
    <row r="598" spans="15:16" ht="14.25" customHeight="1" x14ac:dyDescent="0.3">
      <c r="O598" s="67"/>
      <c r="P598" s="67"/>
    </row>
    <row r="599" spans="15:16" ht="14.25" customHeight="1" x14ac:dyDescent="0.3">
      <c r="O599" s="67"/>
      <c r="P599" s="67"/>
    </row>
    <row r="600" spans="15:16" ht="14.25" customHeight="1" x14ac:dyDescent="0.3">
      <c r="O600" s="67"/>
      <c r="P600" s="67"/>
    </row>
    <row r="601" spans="15:16" ht="14.25" customHeight="1" x14ac:dyDescent="0.3">
      <c r="O601" s="67"/>
      <c r="P601" s="67"/>
    </row>
    <row r="602" spans="15:16" ht="14.25" customHeight="1" x14ac:dyDescent="0.3">
      <c r="O602" s="67"/>
      <c r="P602" s="67"/>
    </row>
    <row r="603" spans="15:16" ht="14.25" customHeight="1" x14ac:dyDescent="0.3">
      <c r="O603" s="67"/>
      <c r="P603" s="67"/>
    </row>
    <row r="604" spans="15:16" ht="14.25" customHeight="1" x14ac:dyDescent="0.3">
      <c r="O604" s="67"/>
      <c r="P604" s="67"/>
    </row>
    <row r="605" spans="15:16" ht="14.25" customHeight="1" x14ac:dyDescent="0.3">
      <c r="O605" s="67"/>
      <c r="P605" s="67"/>
    </row>
    <row r="606" spans="15:16" ht="14.25" customHeight="1" x14ac:dyDescent="0.3">
      <c r="O606" s="67"/>
      <c r="P606" s="67"/>
    </row>
    <row r="607" spans="15:16" ht="14.25" customHeight="1" x14ac:dyDescent="0.3">
      <c r="O607" s="67"/>
      <c r="P607" s="67"/>
    </row>
    <row r="608" spans="15:16" ht="14.25" customHeight="1" x14ac:dyDescent="0.3">
      <c r="O608" s="67"/>
      <c r="P608" s="67"/>
    </row>
    <row r="609" spans="15:16" ht="14.25" customHeight="1" x14ac:dyDescent="0.3">
      <c r="O609" s="67"/>
      <c r="P609" s="67"/>
    </row>
    <row r="610" spans="15:16" ht="14.25" customHeight="1" x14ac:dyDescent="0.3">
      <c r="O610" s="67"/>
      <c r="P610" s="67"/>
    </row>
    <row r="611" spans="15:16" ht="14.25" customHeight="1" x14ac:dyDescent="0.3">
      <c r="O611" s="67"/>
      <c r="P611" s="67"/>
    </row>
    <row r="612" spans="15:16" ht="14.25" customHeight="1" x14ac:dyDescent="0.3">
      <c r="O612" s="67"/>
      <c r="P612" s="67"/>
    </row>
    <row r="613" spans="15:16" ht="14.25" customHeight="1" x14ac:dyDescent="0.3">
      <c r="O613" s="67"/>
      <c r="P613" s="67"/>
    </row>
    <row r="614" spans="15:16" ht="14.25" customHeight="1" x14ac:dyDescent="0.3">
      <c r="O614" s="67"/>
      <c r="P614" s="67"/>
    </row>
    <row r="615" spans="15:16" ht="14.25" customHeight="1" x14ac:dyDescent="0.3">
      <c r="O615" s="67"/>
      <c r="P615" s="67"/>
    </row>
    <row r="616" spans="15:16" ht="14.25" customHeight="1" x14ac:dyDescent="0.3">
      <c r="O616" s="67"/>
      <c r="P616" s="67"/>
    </row>
    <row r="617" spans="15:16" ht="14.25" customHeight="1" x14ac:dyDescent="0.3">
      <c r="O617" s="67"/>
      <c r="P617" s="67"/>
    </row>
    <row r="618" spans="15:16" ht="14.25" customHeight="1" x14ac:dyDescent="0.3">
      <c r="O618" s="67"/>
      <c r="P618" s="67"/>
    </row>
    <row r="619" spans="15:16" ht="14.25" customHeight="1" x14ac:dyDescent="0.3">
      <c r="O619" s="67"/>
      <c r="P619" s="67"/>
    </row>
    <row r="620" spans="15:16" ht="14.25" customHeight="1" x14ac:dyDescent="0.3">
      <c r="O620" s="67"/>
      <c r="P620" s="67"/>
    </row>
    <row r="621" spans="15:16" ht="14.25" customHeight="1" x14ac:dyDescent="0.3">
      <c r="O621" s="67"/>
      <c r="P621" s="67"/>
    </row>
    <row r="622" spans="15:16" ht="14.25" customHeight="1" x14ac:dyDescent="0.3">
      <c r="O622" s="67"/>
      <c r="P622" s="67"/>
    </row>
    <row r="623" spans="15:16" ht="14.25" customHeight="1" x14ac:dyDescent="0.3">
      <c r="O623" s="67"/>
      <c r="P623" s="67"/>
    </row>
    <row r="624" spans="15:16" ht="14.25" customHeight="1" x14ac:dyDescent="0.3">
      <c r="O624" s="67"/>
      <c r="P624" s="67"/>
    </row>
    <row r="625" spans="15:16" ht="14.25" customHeight="1" x14ac:dyDescent="0.3">
      <c r="O625" s="67"/>
      <c r="P625" s="67"/>
    </row>
    <row r="626" spans="15:16" ht="14.25" customHeight="1" x14ac:dyDescent="0.3">
      <c r="O626" s="67"/>
      <c r="P626" s="67"/>
    </row>
    <row r="627" spans="15:16" ht="14.25" customHeight="1" x14ac:dyDescent="0.3">
      <c r="O627" s="67"/>
      <c r="P627" s="67"/>
    </row>
    <row r="628" spans="15:16" ht="14.25" customHeight="1" x14ac:dyDescent="0.3">
      <c r="O628" s="67"/>
      <c r="P628" s="67"/>
    </row>
    <row r="629" spans="15:16" ht="14.25" customHeight="1" x14ac:dyDescent="0.3">
      <c r="O629" s="67"/>
      <c r="P629" s="67"/>
    </row>
    <row r="630" spans="15:16" ht="14.25" customHeight="1" x14ac:dyDescent="0.3">
      <c r="O630" s="67"/>
      <c r="P630" s="67"/>
    </row>
    <row r="631" spans="15:16" ht="14.25" customHeight="1" x14ac:dyDescent="0.3">
      <c r="O631" s="67"/>
      <c r="P631" s="67"/>
    </row>
    <row r="632" spans="15:16" ht="14.25" customHeight="1" x14ac:dyDescent="0.3">
      <c r="O632" s="67"/>
      <c r="P632" s="67"/>
    </row>
    <row r="633" spans="15:16" ht="14.25" customHeight="1" x14ac:dyDescent="0.3">
      <c r="O633" s="67"/>
      <c r="P633" s="67"/>
    </row>
    <row r="634" spans="15:16" ht="14.25" customHeight="1" x14ac:dyDescent="0.3">
      <c r="O634" s="67"/>
      <c r="P634" s="67"/>
    </row>
    <row r="635" spans="15:16" ht="14.25" customHeight="1" x14ac:dyDescent="0.3">
      <c r="O635" s="67"/>
      <c r="P635" s="67"/>
    </row>
    <row r="636" spans="15:16" ht="14.25" customHeight="1" x14ac:dyDescent="0.3">
      <c r="O636" s="67"/>
      <c r="P636" s="67"/>
    </row>
    <row r="637" spans="15:16" ht="14.25" customHeight="1" x14ac:dyDescent="0.3">
      <c r="O637" s="67"/>
      <c r="P637" s="67"/>
    </row>
    <row r="638" spans="15:16" ht="14.25" customHeight="1" x14ac:dyDescent="0.3">
      <c r="O638" s="67"/>
      <c r="P638" s="67"/>
    </row>
    <row r="639" spans="15:16" ht="14.25" customHeight="1" x14ac:dyDescent="0.3">
      <c r="O639" s="67"/>
      <c r="P639" s="67"/>
    </row>
    <row r="640" spans="15:16" ht="14.25" customHeight="1" x14ac:dyDescent="0.3">
      <c r="O640" s="67"/>
      <c r="P640" s="67"/>
    </row>
    <row r="641" spans="15:16" ht="14.25" customHeight="1" x14ac:dyDescent="0.3">
      <c r="O641" s="67"/>
      <c r="P641" s="67"/>
    </row>
    <row r="642" spans="15:16" ht="14.25" customHeight="1" x14ac:dyDescent="0.3">
      <c r="O642" s="67"/>
      <c r="P642" s="67"/>
    </row>
    <row r="643" spans="15:16" ht="14.25" customHeight="1" x14ac:dyDescent="0.3">
      <c r="O643" s="67"/>
      <c r="P643" s="67"/>
    </row>
    <row r="644" spans="15:16" ht="14.25" customHeight="1" x14ac:dyDescent="0.3">
      <c r="O644" s="67"/>
      <c r="P644" s="67"/>
    </row>
    <row r="645" spans="15:16" ht="14.25" customHeight="1" x14ac:dyDescent="0.3">
      <c r="O645" s="67"/>
      <c r="P645" s="67"/>
    </row>
    <row r="646" spans="15:16" ht="14.25" customHeight="1" x14ac:dyDescent="0.3">
      <c r="O646" s="67"/>
      <c r="P646" s="67"/>
    </row>
    <row r="647" spans="15:16" ht="14.25" customHeight="1" x14ac:dyDescent="0.3">
      <c r="O647" s="67"/>
      <c r="P647" s="67"/>
    </row>
    <row r="648" spans="15:16" ht="14.25" customHeight="1" x14ac:dyDescent="0.3">
      <c r="O648" s="67"/>
      <c r="P648" s="67"/>
    </row>
    <row r="649" spans="15:16" ht="14.25" customHeight="1" x14ac:dyDescent="0.3">
      <c r="O649" s="67"/>
      <c r="P649" s="67"/>
    </row>
    <row r="650" spans="15:16" ht="14.25" customHeight="1" x14ac:dyDescent="0.3">
      <c r="O650" s="67"/>
      <c r="P650" s="67"/>
    </row>
    <row r="651" spans="15:16" ht="14.25" customHeight="1" x14ac:dyDescent="0.3">
      <c r="O651" s="67"/>
      <c r="P651" s="67"/>
    </row>
    <row r="652" spans="15:16" ht="14.25" customHeight="1" x14ac:dyDescent="0.3">
      <c r="O652" s="67"/>
      <c r="P652" s="67"/>
    </row>
    <row r="653" spans="15:16" ht="14.25" customHeight="1" x14ac:dyDescent="0.3">
      <c r="O653" s="67"/>
      <c r="P653" s="67"/>
    </row>
    <row r="654" spans="15:16" ht="14.25" customHeight="1" x14ac:dyDescent="0.3">
      <c r="O654" s="67"/>
      <c r="P654" s="67"/>
    </row>
    <row r="655" spans="15:16" ht="14.25" customHeight="1" x14ac:dyDescent="0.3">
      <c r="O655" s="67"/>
      <c r="P655" s="67"/>
    </row>
    <row r="656" spans="15:16" ht="14.25" customHeight="1" x14ac:dyDescent="0.3">
      <c r="O656" s="67"/>
      <c r="P656" s="67"/>
    </row>
    <row r="657" spans="15:16" ht="14.25" customHeight="1" x14ac:dyDescent="0.3">
      <c r="O657" s="67"/>
      <c r="P657" s="67"/>
    </row>
    <row r="658" spans="15:16" ht="14.25" customHeight="1" x14ac:dyDescent="0.3">
      <c r="O658" s="67"/>
      <c r="P658" s="67"/>
    </row>
    <row r="659" spans="15:16" ht="14.25" customHeight="1" x14ac:dyDescent="0.3">
      <c r="O659" s="67"/>
      <c r="P659" s="67"/>
    </row>
    <row r="660" spans="15:16" ht="14.25" customHeight="1" x14ac:dyDescent="0.3">
      <c r="O660" s="67"/>
      <c r="P660" s="67"/>
    </row>
    <row r="661" spans="15:16" ht="14.25" customHeight="1" x14ac:dyDescent="0.3">
      <c r="O661" s="67"/>
      <c r="P661" s="67"/>
    </row>
    <row r="662" spans="15:16" ht="14.25" customHeight="1" x14ac:dyDescent="0.3">
      <c r="O662" s="67"/>
      <c r="P662" s="67"/>
    </row>
    <row r="663" spans="15:16" ht="14.25" customHeight="1" x14ac:dyDescent="0.3">
      <c r="O663" s="67"/>
      <c r="P663" s="67"/>
    </row>
    <row r="664" spans="15:16" ht="14.25" customHeight="1" x14ac:dyDescent="0.3">
      <c r="O664" s="67"/>
      <c r="P664" s="67"/>
    </row>
    <row r="665" spans="15:16" ht="14.25" customHeight="1" x14ac:dyDescent="0.3">
      <c r="O665" s="67"/>
      <c r="P665" s="67"/>
    </row>
    <row r="666" spans="15:16" ht="14.25" customHeight="1" x14ac:dyDescent="0.3">
      <c r="O666" s="67"/>
      <c r="P666" s="67"/>
    </row>
    <row r="667" spans="15:16" ht="14.25" customHeight="1" x14ac:dyDescent="0.3">
      <c r="O667" s="67"/>
      <c r="P667" s="67"/>
    </row>
    <row r="668" spans="15:16" ht="14.25" customHeight="1" x14ac:dyDescent="0.3">
      <c r="O668" s="67"/>
      <c r="P668" s="67"/>
    </row>
    <row r="669" spans="15:16" ht="14.25" customHeight="1" x14ac:dyDescent="0.3">
      <c r="O669" s="67"/>
      <c r="P669" s="67"/>
    </row>
    <row r="670" spans="15:16" ht="14.25" customHeight="1" x14ac:dyDescent="0.3">
      <c r="O670" s="67"/>
      <c r="P670" s="67"/>
    </row>
    <row r="671" spans="15:16" ht="14.25" customHeight="1" x14ac:dyDescent="0.3">
      <c r="O671" s="67"/>
      <c r="P671" s="67"/>
    </row>
    <row r="672" spans="15:16" ht="14.25" customHeight="1" x14ac:dyDescent="0.3">
      <c r="O672" s="67"/>
      <c r="P672" s="67"/>
    </row>
    <row r="673" spans="15:16" ht="14.25" customHeight="1" x14ac:dyDescent="0.3">
      <c r="O673" s="67"/>
      <c r="P673" s="67"/>
    </row>
    <row r="674" spans="15:16" ht="14.25" customHeight="1" x14ac:dyDescent="0.3">
      <c r="O674" s="67"/>
      <c r="P674" s="67"/>
    </row>
    <row r="675" spans="15:16" ht="14.25" customHeight="1" x14ac:dyDescent="0.3">
      <c r="O675" s="67"/>
      <c r="P675" s="67"/>
    </row>
    <row r="676" spans="15:16" ht="14.25" customHeight="1" x14ac:dyDescent="0.3">
      <c r="O676" s="67"/>
      <c r="P676" s="67"/>
    </row>
    <row r="677" spans="15:16" ht="14.25" customHeight="1" x14ac:dyDescent="0.3">
      <c r="O677" s="67"/>
      <c r="P677" s="67"/>
    </row>
    <row r="678" spans="15:16" ht="14.25" customHeight="1" x14ac:dyDescent="0.3">
      <c r="O678" s="67"/>
      <c r="P678" s="67"/>
    </row>
    <row r="679" spans="15:16" ht="14.25" customHeight="1" x14ac:dyDescent="0.3">
      <c r="O679" s="67"/>
      <c r="P679" s="67"/>
    </row>
    <row r="680" spans="15:16" ht="14.25" customHeight="1" x14ac:dyDescent="0.3">
      <c r="O680" s="67"/>
      <c r="P680" s="67"/>
    </row>
    <row r="681" spans="15:16" ht="14.25" customHeight="1" x14ac:dyDescent="0.3">
      <c r="O681" s="67"/>
      <c r="P681" s="67"/>
    </row>
    <row r="682" spans="15:16" ht="14.25" customHeight="1" x14ac:dyDescent="0.3">
      <c r="O682" s="67"/>
      <c r="P682" s="67"/>
    </row>
    <row r="683" spans="15:16" ht="14.25" customHeight="1" x14ac:dyDescent="0.3">
      <c r="O683" s="67"/>
      <c r="P683" s="67"/>
    </row>
    <row r="684" spans="15:16" ht="14.25" customHeight="1" x14ac:dyDescent="0.3">
      <c r="O684" s="67"/>
      <c r="P684" s="67"/>
    </row>
    <row r="685" spans="15:16" ht="14.25" customHeight="1" x14ac:dyDescent="0.3">
      <c r="O685" s="67"/>
      <c r="P685" s="67"/>
    </row>
    <row r="686" spans="15:16" ht="14.25" customHeight="1" x14ac:dyDescent="0.3">
      <c r="O686" s="67"/>
      <c r="P686" s="67"/>
    </row>
    <row r="687" spans="15:16" ht="14.25" customHeight="1" x14ac:dyDescent="0.3">
      <c r="O687" s="67"/>
      <c r="P687" s="67"/>
    </row>
    <row r="688" spans="15:16" ht="14.25" customHeight="1" x14ac:dyDescent="0.3">
      <c r="O688" s="67"/>
      <c r="P688" s="67"/>
    </row>
    <row r="689" spans="15:16" ht="14.25" customHeight="1" x14ac:dyDescent="0.3">
      <c r="O689" s="67"/>
      <c r="P689" s="67"/>
    </row>
    <row r="690" spans="15:16" ht="14.25" customHeight="1" x14ac:dyDescent="0.3">
      <c r="O690" s="67"/>
      <c r="P690" s="67"/>
    </row>
    <row r="691" spans="15:16" ht="14.25" customHeight="1" x14ac:dyDescent="0.3">
      <c r="O691" s="67"/>
      <c r="P691" s="67"/>
    </row>
    <row r="692" spans="15:16" ht="14.25" customHeight="1" x14ac:dyDescent="0.3">
      <c r="O692" s="67"/>
      <c r="P692" s="67"/>
    </row>
    <row r="693" spans="15:16" ht="14.25" customHeight="1" x14ac:dyDescent="0.3">
      <c r="O693" s="67"/>
      <c r="P693" s="67"/>
    </row>
    <row r="694" spans="15:16" ht="14.25" customHeight="1" x14ac:dyDescent="0.3">
      <c r="O694" s="67"/>
      <c r="P694" s="67"/>
    </row>
    <row r="695" spans="15:16" ht="14.25" customHeight="1" x14ac:dyDescent="0.3">
      <c r="O695" s="67"/>
      <c r="P695" s="67"/>
    </row>
    <row r="696" spans="15:16" ht="14.25" customHeight="1" x14ac:dyDescent="0.3">
      <c r="O696" s="67"/>
      <c r="P696" s="67"/>
    </row>
    <row r="697" spans="15:16" ht="14.25" customHeight="1" x14ac:dyDescent="0.3">
      <c r="O697" s="67"/>
      <c r="P697" s="67"/>
    </row>
    <row r="698" spans="15:16" ht="14.25" customHeight="1" x14ac:dyDescent="0.3">
      <c r="O698" s="67"/>
      <c r="P698" s="67"/>
    </row>
    <row r="699" spans="15:16" ht="14.25" customHeight="1" x14ac:dyDescent="0.3">
      <c r="O699" s="67"/>
      <c r="P699" s="67"/>
    </row>
    <row r="700" spans="15:16" ht="14.25" customHeight="1" x14ac:dyDescent="0.3">
      <c r="O700" s="67"/>
      <c r="P700" s="67"/>
    </row>
    <row r="701" spans="15:16" ht="14.25" customHeight="1" x14ac:dyDescent="0.3">
      <c r="O701" s="67"/>
      <c r="P701" s="67"/>
    </row>
    <row r="702" spans="15:16" ht="14.25" customHeight="1" x14ac:dyDescent="0.3">
      <c r="O702" s="67"/>
      <c r="P702" s="67"/>
    </row>
    <row r="703" spans="15:16" ht="14.25" customHeight="1" x14ac:dyDescent="0.3">
      <c r="O703" s="67"/>
      <c r="P703" s="67"/>
    </row>
    <row r="704" spans="15:16" ht="14.25" customHeight="1" x14ac:dyDescent="0.3">
      <c r="O704" s="67"/>
      <c r="P704" s="67"/>
    </row>
    <row r="705" spans="15:16" ht="14.25" customHeight="1" x14ac:dyDescent="0.3">
      <c r="O705" s="67"/>
      <c r="P705" s="67"/>
    </row>
    <row r="706" spans="15:16" ht="14.25" customHeight="1" x14ac:dyDescent="0.3">
      <c r="O706" s="67"/>
      <c r="P706" s="67"/>
    </row>
    <row r="707" spans="15:16" ht="14.25" customHeight="1" x14ac:dyDescent="0.3">
      <c r="O707" s="67"/>
      <c r="P707" s="67"/>
    </row>
    <row r="708" spans="15:16" ht="14.25" customHeight="1" x14ac:dyDescent="0.3">
      <c r="O708" s="67"/>
      <c r="P708" s="67"/>
    </row>
    <row r="709" spans="15:16" ht="14.25" customHeight="1" x14ac:dyDescent="0.3">
      <c r="O709" s="67"/>
      <c r="P709" s="67"/>
    </row>
    <row r="710" spans="15:16" ht="14.25" customHeight="1" x14ac:dyDescent="0.3">
      <c r="O710" s="67"/>
      <c r="P710" s="67"/>
    </row>
    <row r="711" spans="15:16" ht="14.25" customHeight="1" x14ac:dyDescent="0.3">
      <c r="O711" s="67"/>
      <c r="P711" s="67"/>
    </row>
    <row r="712" spans="15:16" ht="14.25" customHeight="1" x14ac:dyDescent="0.3">
      <c r="O712" s="67"/>
      <c r="P712" s="67"/>
    </row>
    <row r="713" spans="15:16" ht="14.25" customHeight="1" x14ac:dyDescent="0.3">
      <c r="O713" s="67"/>
      <c r="P713" s="67"/>
    </row>
    <row r="714" spans="15:16" ht="14.25" customHeight="1" x14ac:dyDescent="0.3">
      <c r="O714" s="67"/>
      <c r="P714" s="67"/>
    </row>
    <row r="715" spans="15:16" ht="14.25" customHeight="1" x14ac:dyDescent="0.3">
      <c r="O715" s="67"/>
      <c r="P715" s="67"/>
    </row>
    <row r="716" spans="15:16" ht="14.25" customHeight="1" x14ac:dyDescent="0.3">
      <c r="O716" s="67"/>
      <c r="P716" s="67"/>
    </row>
    <row r="717" spans="15:16" ht="14.25" customHeight="1" x14ac:dyDescent="0.3">
      <c r="O717" s="67"/>
      <c r="P717" s="67"/>
    </row>
    <row r="718" spans="15:16" ht="14.25" customHeight="1" x14ac:dyDescent="0.3">
      <c r="O718" s="67"/>
      <c r="P718" s="67"/>
    </row>
    <row r="719" spans="15:16" ht="14.25" customHeight="1" x14ac:dyDescent="0.3">
      <c r="O719" s="67"/>
      <c r="P719" s="67"/>
    </row>
    <row r="720" spans="15:16" ht="14.25" customHeight="1" x14ac:dyDescent="0.3">
      <c r="O720" s="67"/>
      <c r="P720" s="67"/>
    </row>
    <row r="721" spans="15:16" ht="14.25" customHeight="1" x14ac:dyDescent="0.3">
      <c r="O721" s="67"/>
      <c r="P721" s="67"/>
    </row>
    <row r="722" spans="15:16" ht="14.25" customHeight="1" x14ac:dyDescent="0.3">
      <c r="O722" s="67"/>
      <c r="P722" s="67"/>
    </row>
    <row r="723" spans="15:16" ht="14.25" customHeight="1" x14ac:dyDescent="0.3">
      <c r="O723" s="67"/>
      <c r="P723" s="67"/>
    </row>
    <row r="724" spans="15:16" ht="14.25" customHeight="1" x14ac:dyDescent="0.3">
      <c r="O724" s="67"/>
      <c r="P724" s="67"/>
    </row>
    <row r="725" spans="15:16" ht="14.25" customHeight="1" x14ac:dyDescent="0.3">
      <c r="O725" s="67"/>
      <c r="P725" s="67"/>
    </row>
    <row r="726" spans="15:16" ht="14.25" customHeight="1" x14ac:dyDescent="0.3">
      <c r="O726" s="67"/>
      <c r="P726" s="67"/>
    </row>
    <row r="727" spans="15:16" ht="14.25" customHeight="1" x14ac:dyDescent="0.3">
      <c r="O727" s="67"/>
      <c r="P727" s="67"/>
    </row>
    <row r="728" spans="15:16" ht="14.25" customHeight="1" x14ac:dyDescent="0.3">
      <c r="O728" s="67"/>
      <c r="P728" s="67"/>
    </row>
    <row r="729" spans="15:16" ht="14.25" customHeight="1" x14ac:dyDescent="0.3">
      <c r="O729" s="67"/>
      <c r="P729" s="67"/>
    </row>
    <row r="730" spans="15:16" ht="14.25" customHeight="1" x14ac:dyDescent="0.3">
      <c r="O730" s="67"/>
      <c r="P730" s="67"/>
    </row>
    <row r="731" spans="15:16" ht="14.25" customHeight="1" x14ac:dyDescent="0.3">
      <c r="O731" s="67"/>
      <c r="P731" s="67"/>
    </row>
    <row r="732" spans="15:16" ht="14.25" customHeight="1" x14ac:dyDescent="0.3">
      <c r="O732" s="67"/>
      <c r="P732" s="67"/>
    </row>
    <row r="733" spans="15:16" ht="14.25" customHeight="1" x14ac:dyDescent="0.3">
      <c r="O733" s="67"/>
      <c r="P733" s="67"/>
    </row>
    <row r="734" spans="15:16" ht="14.25" customHeight="1" x14ac:dyDescent="0.3">
      <c r="O734" s="67"/>
      <c r="P734" s="67"/>
    </row>
    <row r="735" spans="15:16" ht="14.25" customHeight="1" x14ac:dyDescent="0.3">
      <c r="O735" s="67"/>
      <c r="P735" s="67"/>
    </row>
    <row r="736" spans="15:16" ht="14.25" customHeight="1" x14ac:dyDescent="0.3">
      <c r="O736" s="67"/>
      <c r="P736" s="67"/>
    </row>
    <row r="737" spans="15:16" ht="14.25" customHeight="1" x14ac:dyDescent="0.3">
      <c r="O737" s="67"/>
      <c r="P737" s="67"/>
    </row>
    <row r="738" spans="15:16" ht="14.25" customHeight="1" x14ac:dyDescent="0.3">
      <c r="O738" s="67"/>
      <c r="P738" s="67"/>
    </row>
    <row r="739" spans="15:16" ht="14.25" customHeight="1" x14ac:dyDescent="0.3">
      <c r="O739" s="67"/>
      <c r="P739" s="67"/>
    </row>
    <row r="740" spans="15:16" ht="14.25" customHeight="1" x14ac:dyDescent="0.3">
      <c r="O740" s="67"/>
      <c r="P740" s="67"/>
    </row>
    <row r="741" spans="15:16" ht="14.25" customHeight="1" x14ac:dyDescent="0.3">
      <c r="O741" s="67"/>
      <c r="P741" s="67"/>
    </row>
    <row r="742" spans="15:16" ht="14.25" customHeight="1" x14ac:dyDescent="0.3">
      <c r="O742" s="67"/>
      <c r="P742" s="67"/>
    </row>
    <row r="743" spans="15:16" ht="14.25" customHeight="1" x14ac:dyDescent="0.3">
      <c r="O743" s="67"/>
      <c r="P743" s="67"/>
    </row>
    <row r="744" spans="15:16" ht="14.25" customHeight="1" x14ac:dyDescent="0.3">
      <c r="O744" s="67"/>
      <c r="P744" s="67"/>
    </row>
    <row r="745" spans="15:16" ht="14.25" customHeight="1" x14ac:dyDescent="0.3">
      <c r="O745" s="67"/>
      <c r="P745" s="67"/>
    </row>
    <row r="746" spans="15:16" ht="14.25" customHeight="1" x14ac:dyDescent="0.3">
      <c r="O746" s="67"/>
      <c r="P746" s="67"/>
    </row>
    <row r="747" spans="15:16" ht="14.25" customHeight="1" x14ac:dyDescent="0.3">
      <c r="O747" s="67"/>
      <c r="P747" s="67"/>
    </row>
    <row r="748" spans="15:16" ht="14.25" customHeight="1" x14ac:dyDescent="0.3">
      <c r="O748" s="67"/>
      <c r="P748" s="67"/>
    </row>
    <row r="749" spans="15:16" ht="14.25" customHeight="1" x14ac:dyDescent="0.3">
      <c r="O749" s="67"/>
      <c r="P749" s="67"/>
    </row>
    <row r="750" spans="15:16" ht="14.25" customHeight="1" x14ac:dyDescent="0.3">
      <c r="O750" s="67"/>
      <c r="P750" s="67"/>
    </row>
    <row r="751" spans="15:16" ht="14.25" customHeight="1" x14ac:dyDescent="0.3">
      <c r="O751" s="67"/>
      <c r="P751" s="67"/>
    </row>
    <row r="752" spans="15:16" ht="14.25" customHeight="1" x14ac:dyDescent="0.3">
      <c r="O752" s="67"/>
      <c r="P752" s="67"/>
    </row>
    <row r="753" spans="15:16" ht="14.25" customHeight="1" x14ac:dyDescent="0.3">
      <c r="O753" s="67"/>
      <c r="P753" s="67"/>
    </row>
    <row r="754" spans="15:16" ht="14.25" customHeight="1" x14ac:dyDescent="0.3">
      <c r="O754" s="67"/>
      <c r="P754" s="67"/>
    </row>
    <row r="755" spans="15:16" ht="14.25" customHeight="1" x14ac:dyDescent="0.3">
      <c r="O755" s="67"/>
      <c r="P755" s="67"/>
    </row>
    <row r="756" spans="15:16" ht="14.25" customHeight="1" x14ac:dyDescent="0.3">
      <c r="O756" s="67"/>
      <c r="P756" s="67"/>
    </row>
    <row r="757" spans="15:16" ht="14.25" customHeight="1" x14ac:dyDescent="0.3">
      <c r="O757" s="67"/>
      <c r="P757" s="67"/>
    </row>
    <row r="758" spans="15:16" ht="14.25" customHeight="1" x14ac:dyDescent="0.3">
      <c r="O758" s="67"/>
      <c r="P758" s="67"/>
    </row>
    <row r="759" spans="15:16" ht="14.25" customHeight="1" x14ac:dyDescent="0.3">
      <c r="O759" s="67"/>
      <c r="P759" s="67"/>
    </row>
    <row r="760" spans="15:16" ht="14.25" customHeight="1" x14ac:dyDescent="0.3">
      <c r="O760" s="67"/>
      <c r="P760" s="67"/>
    </row>
    <row r="761" spans="15:16" ht="14.25" customHeight="1" x14ac:dyDescent="0.3">
      <c r="O761" s="67"/>
      <c r="P761" s="67"/>
    </row>
    <row r="762" spans="15:16" ht="14.25" customHeight="1" x14ac:dyDescent="0.3">
      <c r="O762" s="67"/>
      <c r="P762" s="67"/>
    </row>
    <row r="763" spans="15:16" ht="14.25" customHeight="1" x14ac:dyDescent="0.3">
      <c r="O763" s="67"/>
      <c r="P763" s="67"/>
    </row>
    <row r="764" spans="15:16" ht="14.25" customHeight="1" x14ac:dyDescent="0.3">
      <c r="O764" s="67"/>
      <c r="P764" s="67"/>
    </row>
    <row r="765" spans="15:16" ht="14.25" customHeight="1" x14ac:dyDescent="0.3">
      <c r="O765" s="67"/>
      <c r="P765" s="67"/>
    </row>
    <row r="766" spans="15:16" ht="14.25" customHeight="1" x14ac:dyDescent="0.3">
      <c r="O766" s="67"/>
      <c r="P766" s="67"/>
    </row>
    <row r="767" spans="15:16" ht="14.25" customHeight="1" x14ac:dyDescent="0.3">
      <c r="O767" s="67"/>
      <c r="P767" s="67"/>
    </row>
    <row r="768" spans="15:16" ht="14.25" customHeight="1" x14ac:dyDescent="0.3">
      <c r="O768" s="67"/>
      <c r="P768" s="67"/>
    </row>
    <row r="769" spans="15:16" ht="14.25" customHeight="1" x14ac:dyDescent="0.3">
      <c r="O769" s="67"/>
      <c r="P769" s="67"/>
    </row>
    <row r="770" spans="15:16" ht="14.25" customHeight="1" x14ac:dyDescent="0.3">
      <c r="O770" s="67"/>
      <c r="P770" s="67"/>
    </row>
    <row r="771" spans="15:16" ht="14.25" customHeight="1" x14ac:dyDescent="0.3">
      <c r="O771" s="67"/>
      <c r="P771" s="67"/>
    </row>
    <row r="772" spans="15:16" ht="14.25" customHeight="1" x14ac:dyDescent="0.3">
      <c r="O772" s="67"/>
      <c r="P772" s="67"/>
    </row>
    <row r="773" spans="15:16" ht="14.25" customHeight="1" x14ac:dyDescent="0.3">
      <c r="O773" s="67"/>
      <c r="P773" s="67"/>
    </row>
    <row r="774" spans="15:16" ht="14.25" customHeight="1" x14ac:dyDescent="0.3">
      <c r="O774" s="67"/>
      <c r="P774" s="67"/>
    </row>
    <row r="775" spans="15:16" ht="14.25" customHeight="1" x14ac:dyDescent="0.3">
      <c r="O775" s="67"/>
      <c r="P775" s="67"/>
    </row>
    <row r="776" spans="15:16" ht="14.25" customHeight="1" x14ac:dyDescent="0.3">
      <c r="O776" s="67"/>
      <c r="P776" s="67"/>
    </row>
    <row r="777" spans="15:16" ht="14.25" customHeight="1" x14ac:dyDescent="0.3">
      <c r="O777" s="67"/>
      <c r="P777" s="67"/>
    </row>
    <row r="778" spans="15:16" ht="14.25" customHeight="1" x14ac:dyDescent="0.3">
      <c r="O778" s="67"/>
      <c r="P778" s="67"/>
    </row>
    <row r="779" spans="15:16" ht="14.25" customHeight="1" x14ac:dyDescent="0.3">
      <c r="O779" s="67"/>
      <c r="P779" s="67"/>
    </row>
    <row r="780" spans="15:16" ht="14.25" customHeight="1" x14ac:dyDescent="0.3">
      <c r="O780" s="67"/>
      <c r="P780" s="67"/>
    </row>
    <row r="781" spans="15:16" ht="14.25" customHeight="1" x14ac:dyDescent="0.3">
      <c r="O781" s="67"/>
      <c r="P781" s="67"/>
    </row>
    <row r="782" spans="15:16" ht="14.25" customHeight="1" x14ac:dyDescent="0.3">
      <c r="O782" s="67"/>
      <c r="P782" s="67"/>
    </row>
    <row r="783" spans="15:16" ht="14.25" customHeight="1" x14ac:dyDescent="0.3">
      <c r="O783" s="67"/>
      <c r="P783" s="67"/>
    </row>
    <row r="784" spans="15:16" ht="14.25" customHeight="1" x14ac:dyDescent="0.3">
      <c r="O784" s="67"/>
      <c r="P784" s="67"/>
    </row>
    <row r="785" spans="15:16" ht="14.25" customHeight="1" x14ac:dyDescent="0.3">
      <c r="O785" s="67"/>
      <c r="P785" s="67"/>
    </row>
    <row r="786" spans="15:16" ht="14.25" customHeight="1" x14ac:dyDescent="0.3">
      <c r="O786" s="67"/>
      <c r="P786" s="67"/>
    </row>
    <row r="787" spans="15:16" ht="14.25" customHeight="1" x14ac:dyDescent="0.3">
      <c r="O787" s="67"/>
      <c r="P787" s="67"/>
    </row>
    <row r="788" spans="15:16" ht="14.25" customHeight="1" x14ac:dyDescent="0.3">
      <c r="O788" s="67"/>
      <c r="P788" s="67"/>
    </row>
    <row r="789" spans="15:16" ht="14.25" customHeight="1" x14ac:dyDescent="0.3">
      <c r="O789" s="67"/>
      <c r="P789" s="67"/>
    </row>
    <row r="790" spans="15:16" ht="14.25" customHeight="1" x14ac:dyDescent="0.3">
      <c r="O790" s="67"/>
      <c r="P790" s="67"/>
    </row>
    <row r="791" spans="15:16" ht="14.25" customHeight="1" x14ac:dyDescent="0.3">
      <c r="O791" s="67"/>
      <c r="P791" s="67"/>
    </row>
    <row r="792" spans="15:16" ht="14.25" customHeight="1" x14ac:dyDescent="0.3">
      <c r="O792" s="67"/>
      <c r="P792" s="67"/>
    </row>
    <row r="793" spans="15:16" ht="14.25" customHeight="1" x14ac:dyDescent="0.3">
      <c r="O793" s="67"/>
      <c r="P793" s="67"/>
    </row>
    <row r="794" spans="15:16" ht="14.25" customHeight="1" x14ac:dyDescent="0.3">
      <c r="O794" s="67"/>
      <c r="P794" s="67"/>
    </row>
    <row r="795" spans="15:16" ht="14.25" customHeight="1" x14ac:dyDescent="0.3">
      <c r="O795" s="67"/>
      <c r="P795" s="67"/>
    </row>
    <row r="796" spans="15:16" ht="14.25" customHeight="1" x14ac:dyDescent="0.3">
      <c r="O796" s="67"/>
      <c r="P796" s="67"/>
    </row>
    <row r="797" spans="15:16" ht="14.25" customHeight="1" x14ac:dyDescent="0.3">
      <c r="O797" s="67"/>
      <c r="P797" s="67"/>
    </row>
    <row r="798" spans="15:16" ht="14.25" customHeight="1" x14ac:dyDescent="0.3">
      <c r="O798" s="67"/>
      <c r="P798" s="67"/>
    </row>
    <row r="799" spans="15:16" ht="14.25" customHeight="1" x14ac:dyDescent="0.3">
      <c r="O799" s="67"/>
      <c r="P799" s="67"/>
    </row>
    <row r="800" spans="15:16" ht="14.25" customHeight="1" x14ac:dyDescent="0.3">
      <c r="O800" s="67"/>
      <c r="P800" s="67"/>
    </row>
    <row r="801" spans="15:16" ht="14.25" customHeight="1" x14ac:dyDescent="0.3">
      <c r="O801" s="67"/>
      <c r="P801" s="67"/>
    </row>
    <row r="802" spans="15:16" ht="14.25" customHeight="1" x14ac:dyDescent="0.3">
      <c r="O802" s="67"/>
      <c r="P802" s="67"/>
    </row>
    <row r="803" spans="15:16" ht="14.25" customHeight="1" x14ac:dyDescent="0.3">
      <c r="O803" s="67"/>
      <c r="P803" s="67"/>
    </row>
    <row r="804" spans="15:16" ht="14.25" customHeight="1" x14ac:dyDescent="0.3">
      <c r="O804" s="67"/>
      <c r="P804" s="67"/>
    </row>
    <row r="805" spans="15:16" ht="14.25" customHeight="1" x14ac:dyDescent="0.3">
      <c r="O805" s="67"/>
      <c r="P805" s="67"/>
    </row>
    <row r="806" spans="15:16" ht="14.25" customHeight="1" x14ac:dyDescent="0.3">
      <c r="O806" s="67"/>
      <c r="P806" s="67"/>
    </row>
    <row r="807" spans="15:16" ht="14.25" customHeight="1" x14ac:dyDescent="0.3">
      <c r="O807" s="67"/>
      <c r="P807" s="67"/>
    </row>
    <row r="808" spans="15:16" ht="14.25" customHeight="1" x14ac:dyDescent="0.3">
      <c r="O808" s="67"/>
      <c r="P808" s="67"/>
    </row>
    <row r="809" spans="15:16" ht="14.25" customHeight="1" x14ac:dyDescent="0.3">
      <c r="O809" s="67"/>
      <c r="P809" s="67"/>
    </row>
    <row r="810" spans="15:16" ht="14.25" customHeight="1" x14ac:dyDescent="0.3">
      <c r="O810" s="67"/>
      <c r="P810" s="67"/>
    </row>
    <row r="811" spans="15:16" ht="14.25" customHeight="1" x14ac:dyDescent="0.3">
      <c r="O811" s="67"/>
      <c r="P811" s="67"/>
    </row>
    <row r="812" spans="15:16" ht="14.25" customHeight="1" x14ac:dyDescent="0.3">
      <c r="O812" s="67"/>
      <c r="P812" s="67"/>
    </row>
    <row r="813" spans="15:16" ht="14.25" customHeight="1" x14ac:dyDescent="0.3">
      <c r="O813" s="67"/>
      <c r="P813" s="67"/>
    </row>
    <row r="814" spans="15:16" ht="14.25" customHeight="1" x14ac:dyDescent="0.3">
      <c r="O814" s="67"/>
      <c r="P814" s="67"/>
    </row>
    <row r="815" spans="15:16" ht="14.25" customHeight="1" x14ac:dyDescent="0.3">
      <c r="O815" s="67"/>
      <c r="P815" s="67"/>
    </row>
    <row r="816" spans="15:16" ht="14.25" customHeight="1" x14ac:dyDescent="0.3">
      <c r="O816" s="67"/>
      <c r="P816" s="67"/>
    </row>
    <row r="817" spans="15:16" ht="14.25" customHeight="1" x14ac:dyDescent="0.3">
      <c r="O817" s="67"/>
      <c r="P817" s="67"/>
    </row>
    <row r="818" spans="15:16" ht="14.25" customHeight="1" x14ac:dyDescent="0.3">
      <c r="O818" s="67"/>
      <c r="P818" s="67"/>
    </row>
    <row r="819" spans="15:16" ht="14.25" customHeight="1" x14ac:dyDescent="0.3">
      <c r="O819" s="67"/>
      <c r="P819" s="67"/>
    </row>
    <row r="820" spans="15:16" ht="14.25" customHeight="1" x14ac:dyDescent="0.3">
      <c r="O820" s="67"/>
      <c r="P820" s="67"/>
    </row>
    <row r="821" spans="15:16" ht="14.25" customHeight="1" x14ac:dyDescent="0.3">
      <c r="O821" s="67"/>
      <c r="P821" s="67"/>
    </row>
    <row r="822" spans="15:16" ht="14.25" customHeight="1" x14ac:dyDescent="0.3">
      <c r="O822" s="67"/>
      <c r="P822" s="67"/>
    </row>
    <row r="823" spans="15:16" ht="14.25" customHeight="1" x14ac:dyDescent="0.3">
      <c r="O823" s="67"/>
      <c r="P823" s="67"/>
    </row>
    <row r="824" spans="15:16" ht="14.25" customHeight="1" x14ac:dyDescent="0.3">
      <c r="O824" s="67"/>
      <c r="P824" s="67"/>
    </row>
    <row r="825" spans="15:16" ht="14.25" customHeight="1" x14ac:dyDescent="0.3">
      <c r="O825" s="67"/>
      <c r="P825" s="67"/>
    </row>
    <row r="826" spans="15:16" ht="14.25" customHeight="1" x14ac:dyDescent="0.3">
      <c r="O826" s="67"/>
      <c r="P826" s="67"/>
    </row>
    <row r="827" spans="15:16" ht="14.25" customHeight="1" x14ac:dyDescent="0.3">
      <c r="O827" s="67"/>
      <c r="P827" s="67"/>
    </row>
    <row r="828" spans="15:16" ht="14.25" customHeight="1" x14ac:dyDescent="0.3">
      <c r="O828" s="67"/>
      <c r="P828" s="67"/>
    </row>
    <row r="829" spans="15:16" ht="14.25" customHeight="1" x14ac:dyDescent="0.3">
      <c r="O829" s="67"/>
      <c r="P829" s="67"/>
    </row>
    <row r="830" spans="15:16" ht="14.25" customHeight="1" x14ac:dyDescent="0.3">
      <c r="O830" s="67"/>
      <c r="P830" s="67"/>
    </row>
    <row r="831" spans="15:16" ht="14.25" customHeight="1" x14ac:dyDescent="0.3">
      <c r="O831" s="67"/>
      <c r="P831" s="67"/>
    </row>
    <row r="832" spans="15:16" ht="14.25" customHeight="1" x14ac:dyDescent="0.3">
      <c r="O832" s="67"/>
      <c r="P832" s="67"/>
    </row>
    <row r="833" spans="15:16" ht="14.25" customHeight="1" x14ac:dyDescent="0.3">
      <c r="O833" s="67"/>
      <c r="P833" s="67"/>
    </row>
    <row r="834" spans="15:16" ht="14.25" customHeight="1" x14ac:dyDescent="0.3">
      <c r="O834" s="67"/>
      <c r="P834" s="67"/>
    </row>
    <row r="835" spans="15:16" ht="14.25" customHeight="1" x14ac:dyDescent="0.3">
      <c r="O835" s="67"/>
      <c r="P835" s="67"/>
    </row>
    <row r="836" spans="15:16" ht="14.25" customHeight="1" x14ac:dyDescent="0.3">
      <c r="O836" s="67"/>
      <c r="P836" s="67"/>
    </row>
    <row r="837" spans="15:16" ht="14.25" customHeight="1" x14ac:dyDescent="0.3">
      <c r="O837" s="67"/>
      <c r="P837" s="67"/>
    </row>
    <row r="838" spans="15:16" ht="14.25" customHeight="1" x14ac:dyDescent="0.3">
      <c r="O838" s="67"/>
      <c r="P838" s="67"/>
    </row>
    <row r="839" spans="15:16" ht="14.25" customHeight="1" x14ac:dyDescent="0.3">
      <c r="O839" s="67"/>
      <c r="P839" s="67"/>
    </row>
    <row r="840" spans="15:16" ht="14.25" customHeight="1" x14ac:dyDescent="0.3">
      <c r="O840" s="67"/>
      <c r="P840" s="67"/>
    </row>
    <row r="841" spans="15:16" ht="14.25" customHeight="1" x14ac:dyDescent="0.3">
      <c r="O841" s="67"/>
      <c r="P841" s="67"/>
    </row>
    <row r="842" spans="15:16" ht="14.25" customHeight="1" x14ac:dyDescent="0.3">
      <c r="O842" s="67"/>
      <c r="P842" s="67"/>
    </row>
    <row r="843" spans="15:16" ht="14.25" customHeight="1" x14ac:dyDescent="0.3">
      <c r="O843" s="67"/>
      <c r="P843" s="67"/>
    </row>
    <row r="844" spans="15:16" ht="14.25" customHeight="1" x14ac:dyDescent="0.3">
      <c r="O844" s="67"/>
      <c r="P844" s="67"/>
    </row>
    <row r="845" spans="15:16" ht="14.25" customHeight="1" x14ac:dyDescent="0.3">
      <c r="O845" s="67"/>
      <c r="P845" s="67"/>
    </row>
    <row r="846" spans="15:16" ht="14.25" customHeight="1" x14ac:dyDescent="0.3">
      <c r="O846" s="67"/>
      <c r="P846" s="67"/>
    </row>
    <row r="847" spans="15:16" ht="14.25" customHeight="1" x14ac:dyDescent="0.3">
      <c r="O847" s="67"/>
      <c r="P847" s="67"/>
    </row>
    <row r="848" spans="15:16" ht="14.25" customHeight="1" x14ac:dyDescent="0.3">
      <c r="O848" s="67"/>
      <c r="P848" s="67"/>
    </row>
    <row r="849" spans="15:16" ht="14.25" customHeight="1" x14ac:dyDescent="0.3">
      <c r="O849" s="67"/>
      <c r="P849" s="67"/>
    </row>
    <row r="850" spans="15:16" ht="14.25" customHeight="1" x14ac:dyDescent="0.3">
      <c r="O850" s="67"/>
      <c r="P850" s="67"/>
    </row>
    <row r="851" spans="15:16" ht="14.25" customHeight="1" x14ac:dyDescent="0.3">
      <c r="O851" s="67"/>
      <c r="P851" s="67"/>
    </row>
    <row r="852" spans="15:16" ht="14.25" customHeight="1" x14ac:dyDescent="0.3">
      <c r="O852" s="67"/>
      <c r="P852" s="67"/>
    </row>
    <row r="853" spans="15:16" ht="14.25" customHeight="1" x14ac:dyDescent="0.3">
      <c r="O853" s="67"/>
      <c r="P853" s="67"/>
    </row>
    <row r="854" spans="15:16" ht="14.25" customHeight="1" x14ac:dyDescent="0.3">
      <c r="O854" s="67"/>
      <c r="P854" s="67"/>
    </row>
    <row r="855" spans="15:16" ht="14.25" customHeight="1" x14ac:dyDescent="0.3">
      <c r="O855" s="67"/>
      <c r="P855" s="67"/>
    </row>
    <row r="856" spans="15:16" ht="14.25" customHeight="1" x14ac:dyDescent="0.3">
      <c r="O856" s="67"/>
      <c r="P856" s="67"/>
    </row>
    <row r="857" spans="15:16" ht="14.25" customHeight="1" x14ac:dyDescent="0.3">
      <c r="O857" s="67"/>
      <c r="P857" s="67"/>
    </row>
    <row r="858" spans="15:16" ht="14.25" customHeight="1" x14ac:dyDescent="0.3">
      <c r="O858" s="67"/>
      <c r="P858" s="67"/>
    </row>
    <row r="859" spans="15:16" ht="14.25" customHeight="1" x14ac:dyDescent="0.3">
      <c r="O859" s="67"/>
      <c r="P859" s="67"/>
    </row>
    <row r="860" spans="15:16" ht="14.25" customHeight="1" x14ac:dyDescent="0.3">
      <c r="O860" s="67"/>
      <c r="P860" s="67"/>
    </row>
    <row r="861" spans="15:16" ht="14.25" customHeight="1" x14ac:dyDescent="0.3">
      <c r="O861" s="67"/>
      <c r="P861" s="67"/>
    </row>
    <row r="862" spans="15:16" ht="14.25" customHeight="1" x14ac:dyDescent="0.3">
      <c r="O862" s="67"/>
      <c r="P862" s="67"/>
    </row>
    <row r="863" spans="15:16" ht="14.25" customHeight="1" x14ac:dyDescent="0.3">
      <c r="O863" s="67"/>
      <c r="P863" s="67"/>
    </row>
    <row r="864" spans="15:16" ht="14.25" customHeight="1" x14ac:dyDescent="0.3">
      <c r="O864" s="67"/>
      <c r="P864" s="67"/>
    </row>
    <row r="865" spans="15:16" ht="14.25" customHeight="1" x14ac:dyDescent="0.3">
      <c r="O865" s="67"/>
      <c r="P865" s="67"/>
    </row>
    <row r="866" spans="15:16" ht="14.25" customHeight="1" x14ac:dyDescent="0.3">
      <c r="O866" s="67"/>
      <c r="P866" s="67"/>
    </row>
    <row r="867" spans="15:16" ht="14.25" customHeight="1" x14ac:dyDescent="0.3">
      <c r="O867" s="67"/>
      <c r="P867" s="67"/>
    </row>
    <row r="868" spans="15:16" ht="14.25" customHeight="1" x14ac:dyDescent="0.3">
      <c r="O868" s="67"/>
      <c r="P868" s="67"/>
    </row>
    <row r="869" spans="15:16" ht="14.25" customHeight="1" x14ac:dyDescent="0.3">
      <c r="O869" s="67"/>
      <c r="P869" s="67"/>
    </row>
    <row r="870" spans="15:16" ht="14.25" customHeight="1" x14ac:dyDescent="0.3">
      <c r="O870" s="67"/>
      <c r="P870" s="67"/>
    </row>
    <row r="871" spans="15:16" ht="14.25" customHeight="1" x14ac:dyDescent="0.3">
      <c r="O871" s="67"/>
      <c r="P871" s="67"/>
    </row>
    <row r="872" spans="15:16" ht="14.25" customHeight="1" x14ac:dyDescent="0.3">
      <c r="O872" s="67"/>
      <c r="P872" s="67"/>
    </row>
    <row r="873" spans="15:16" ht="14.25" customHeight="1" x14ac:dyDescent="0.3">
      <c r="O873" s="67"/>
      <c r="P873" s="67"/>
    </row>
    <row r="874" spans="15:16" ht="14.25" customHeight="1" x14ac:dyDescent="0.3">
      <c r="O874" s="67"/>
      <c r="P874" s="67"/>
    </row>
    <row r="875" spans="15:16" ht="14.25" customHeight="1" x14ac:dyDescent="0.3">
      <c r="O875" s="67"/>
      <c r="P875" s="67"/>
    </row>
    <row r="876" spans="15:16" ht="14.25" customHeight="1" x14ac:dyDescent="0.3">
      <c r="O876" s="67"/>
      <c r="P876" s="67"/>
    </row>
    <row r="877" spans="15:16" ht="14.25" customHeight="1" x14ac:dyDescent="0.3">
      <c r="O877" s="67"/>
      <c r="P877" s="67"/>
    </row>
    <row r="878" spans="15:16" ht="14.25" customHeight="1" x14ac:dyDescent="0.3">
      <c r="O878" s="67"/>
      <c r="P878" s="67"/>
    </row>
    <row r="879" spans="15:16" ht="14.25" customHeight="1" x14ac:dyDescent="0.3">
      <c r="O879" s="67"/>
      <c r="P879" s="67"/>
    </row>
    <row r="880" spans="15:16" ht="14.25" customHeight="1" x14ac:dyDescent="0.3">
      <c r="O880" s="67"/>
      <c r="P880" s="67"/>
    </row>
    <row r="881" spans="15:16" ht="14.25" customHeight="1" x14ac:dyDescent="0.3">
      <c r="O881" s="67"/>
      <c r="P881" s="67"/>
    </row>
    <row r="882" spans="15:16" ht="14.25" customHeight="1" x14ac:dyDescent="0.3">
      <c r="O882" s="67"/>
      <c r="P882" s="67"/>
    </row>
    <row r="883" spans="15:16" ht="14.25" customHeight="1" x14ac:dyDescent="0.3">
      <c r="O883" s="67"/>
      <c r="P883" s="67"/>
    </row>
    <row r="884" spans="15:16" ht="14.25" customHeight="1" x14ac:dyDescent="0.3">
      <c r="O884" s="67"/>
      <c r="P884" s="67"/>
    </row>
    <row r="885" spans="15:16" ht="14.25" customHeight="1" x14ac:dyDescent="0.3">
      <c r="O885" s="67"/>
      <c r="P885" s="67"/>
    </row>
    <row r="886" spans="15:16" ht="14.25" customHeight="1" x14ac:dyDescent="0.3">
      <c r="O886" s="67"/>
      <c r="P886" s="67"/>
    </row>
    <row r="887" spans="15:16" ht="14.25" customHeight="1" x14ac:dyDescent="0.3">
      <c r="O887" s="67"/>
      <c r="P887" s="67"/>
    </row>
    <row r="888" spans="15:16" ht="14.25" customHeight="1" x14ac:dyDescent="0.3">
      <c r="O888" s="67"/>
      <c r="P888" s="67"/>
    </row>
    <row r="889" spans="15:16" ht="14.25" customHeight="1" x14ac:dyDescent="0.3">
      <c r="O889" s="67"/>
      <c r="P889" s="67"/>
    </row>
    <row r="890" spans="15:16" ht="14.25" customHeight="1" x14ac:dyDescent="0.3">
      <c r="O890" s="67"/>
      <c r="P890" s="67"/>
    </row>
    <row r="891" spans="15:16" ht="14.25" customHeight="1" x14ac:dyDescent="0.3">
      <c r="O891" s="67"/>
      <c r="P891" s="67"/>
    </row>
    <row r="892" spans="15:16" ht="14.25" customHeight="1" x14ac:dyDescent="0.3">
      <c r="O892" s="67"/>
      <c r="P892" s="67"/>
    </row>
    <row r="893" spans="15:16" ht="14.25" customHeight="1" x14ac:dyDescent="0.3">
      <c r="O893" s="67"/>
      <c r="P893" s="67"/>
    </row>
    <row r="894" spans="15:16" ht="14.25" customHeight="1" x14ac:dyDescent="0.3">
      <c r="O894" s="67"/>
      <c r="P894" s="67"/>
    </row>
    <row r="895" spans="15:16" ht="14.25" customHeight="1" x14ac:dyDescent="0.3">
      <c r="O895" s="67"/>
      <c r="P895" s="67"/>
    </row>
    <row r="896" spans="15:16" ht="14.25" customHeight="1" x14ac:dyDescent="0.3">
      <c r="O896" s="67"/>
      <c r="P896" s="67"/>
    </row>
    <row r="897" spans="15:16" ht="14.25" customHeight="1" x14ac:dyDescent="0.3">
      <c r="O897" s="67"/>
      <c r="P897" s="67"/>
    </row>
    <row r="898" spans="15:16" ht="14.25" customHeight="1" x14ac:dyDescent="0.3">
      <c r="O898" s="67"/>
      <c r="P898" s="67"/>
    </row>
    <row r="899" spans="15:16" ht="14.25" customHeight="1" x14ac:dyDescent="0.3">
      <c r="O899" s="67"/>
      <c r="P899" s="67"/>
    </row>
    <row r="900" spans="15:16" ht="14.25" customHeight="1" x14ac:dyDescent="0.3">
      <c r="O900" s="67"/>
      <c r="P900" s="67"/>
    </row>
    <row r="901" spans="15:16" ht="14.25" customHeight="1" x14ac:dyDescent="0.3">
      <c r="O901" s="67"/>
      <c r="P901" s="67"/>
    </row>
    <row r="902" spans="15:16" ht="14.25" customHeight="1" x14ac:dyDescent="0.3">
      <c r="O902" s="67"/>
      <c r="P902" s="67"/>
    </row>
    <row r="903" spans="15:16" ht="14.25" customHeight="1" x14ac:dyDescent="0.3">
      <c r="O903" s="67"/>
      <c r="P903" s="67"/>
    </row>
    <row r="904" spans="15:16" ht="14.25" customHeight="1" x14ac:dyDescent="0.3">
      <c r="O904" s="67"/>
      <c r="P904" s="67"/>
    </row>
    <row r="905" spans="15:16" ht="14.25" customHeight="1" x14ac:dyDescent="0.3">
      <c r="O905" s="67"/>
      <c r="P905" s="67"/>
    </row>
    <row r="906" spans="15:16" ht="14.25" customHeight="1" x14ac:dyDescent="0.3">
      <c r="O906" s="67"/>
      <c r="P906" s="67"/>
    </row>
    <row r="907" spans="15:16" ht="14.25" customHeight="1" x14ac:dyDescent="0.3">
      <c r="O907" s="67"/>
      <c r="P907" s="67"/>
    </row>
    <row r="908" spans="15:16" ht="14.25" customHeight="1" x14ac:dyDescent="0.3">
      <c r="O908" s="67"/>
      <c r="P908" s="67"/>
    </row>
    <row r="909" spans="15:16" ht="14.25" customHeight="1" x14ac:dyDescent="0.3">
      <c r="O909" s="67"/>
      <c r="P909" s="67"/>
    </row>
    <row r="910" spans="15:16" ht="14.25" customHeight="1" x14ac:dyDescent="0.3">
      <c r="O910" s="67"/>
      <c r="P910" s="67"/>
    </row>
    <row r="911" spans="15:16" ht="14.25" customHeight="1" x14ac:dyDescent="0.3">
      <c r="O911" s="67"/>
      <c r="P911" s="67"/>
    </row>
    <row r="912" spans="15:16" ht="14.25" customHeight="1" x14ac:dyDescent="0.3">
      <c r="O912" s="67"/>
      <c r="P912" s="67"/>
    </row>
    <row r="913" spans="15:16" ht="14.25" customHeight="1" x14ac:dyDescent="0.3">
      <c r="O913" s="67"/>
      <c r="P913" s="67"/>
    </row>
    <row r="914" spans="15:16" ht="14.25" customHeight="1" x14ac:dyDescent="0.3">
      <c r="O914" s="67"/>
      <c r="P914" s="67"/>
    </row>
    <row r="915" spans="15:16" ht="14.25" customHeight="1" x14ac:dyDescent="0.3">
      <c r="O915" s="67"/>
      <c r="P915" s="67"/>
    </row>
    <row r="916" spans="15:16" ht="14.25" customHeight="1" x14ac:dyDescent="0.3">
      <c r="O916" s="67"/>
      <c r="P916" s="67"/>
    </row>
    <row r="917" spans="15:16" ht="14.25" customHeight="1" x14ac:dyDescent="0.3">
      <c r="O917" s="67"/>
      <c r="P917" s="67"/>
    </row>
    <row r="918" spans="15:16" ht="14.25" customHeight="1" x14ac:dyDescent="0.3">
      <c r="O918" s="67"/>
      <c r="P918" s="67"/>
    </row>
    <row r="919" spans="15:16" ht="14.25" customHeight="1" x14ac:dyDescent="0.3">
      <c r="O919" s="67"/>
      <c r="P919" s="67"/>
    </row>
    <row r="920" spans="15:16" ht="14.25" customHeight="1" x14ac:dyDescent="0.3">
      <c r="O920" s="67"/>
      <c r="P920" s="67"/>
    </row>
    <row r="921" spans="15:16" ht="14.25" customHeight="1" x14ac:dyDescent="0.3">
      <c r="O921" s="67"/>
      <c r="P921" s="67"/>
    </row>
    <row r="922" spans="15:16" ht="14.25" customHeight="1" x14ac:dyDescent="0.3">
      <c r="O922" s="67"/>
      <c r="P922" s="67"/>
    </row>
    <row r="923" spans="15:16" ht="14.25" customHeight="1" x14ac:dyDescent="0.3">
      <c r="O923" s="67"/>
      <c r="P923" s="67"/>
    </row>
    <row r="924" spans="15:16" ht="14.25" customHeight="1" x14ac:dyDescent="0.3">
      <c r="O924" s="67"/>
      <c r="P924" s="67"/>
    </row>
    <row r="925" spans="15:16" ht="14.25" customHeight="1" x14ac:dyDescent="0.3">
      <c r="O925" s="67"/>
      <c r="P925" s="67"/>
    </row>
    <row r="926" spans="15:16" ht="14.25" customHeight="1" x14ac:dyDescent="0.3">
      <c r="O926" s="67"/>
      <c r="P926" s="67"/>
    </row>
    <row r="927" spans="15:16" ht="14.25" customHeight="1" x14ac:dyDescent="0.3">
      <c r="O927" s="67"/>
      <c r="P927" s="67"/>
    </row>
    <row r="928" spans="15:16" ht="14.25" customHeight="1" x14ac:dyDescent="0.3">
      <c r="O928" s="67"/>
      <c r="P928" s="67"/>
    </row>
    <row r="929" spans="15:16" ht="14.25" customHeight="1" x14ac:dyDescent="0.3">
      <c r="O929" s="67"/>
      <c r="P929" s="67"/>
    </row>
    <row r="930" spans="15:16" ht="14.25" customHeight="1" x14ac:dyDescent="0.3">
      <c r="O930" s="67"/>
      <c r="P930" s="67"/>
    </row>
    <row r="931" spans="15:16" ht="14.25" customHeight="1" x14ac:dyDescent="0.3">
      <c r="O931" s="67"/>
      <c r="P931" s="67"/>
    </row>
    <row r="932" spans="15:16" ht="14.25" customHeight="1" x14ac:dyDescent="0.3">
      <c r="O932" s="67"/>
      <c r="P932" s="67"/>
    </row>
    <row r="933" spans="15:16" ht="14.25" customHeight="1" x14ac:dyDescent="0.3">
      <c r="O933" s="67"/>
      <c r="P933" s="67"/>
    </row>
    <row r="934" spans="15:16" ht="14.25" customHeight="1" x14ac:dyDescent="0.3">
      <c r="O934" s="67"/>
      <c r="P934" s="67"/>
    </row>
    <row r="935" spans="15:16" ht="14.25" customHeight="1" x14ac:dyDescent="0.3">
      <c r="O935" s="67"/>
      <c r="P935" s="67"/>
    </row>
    <row r="936" spans="15:16" ht="14.25" customHeight="1" x14ac:dyDescent="0.3">
      <c r="O936" s="67"/>
      <c r="P936" s="67"/>
    </row>
    <row r="937" spans="15:16" ht="14.25" customHeight="1" x14ac:dyDescent="0.3">
      <c r="O937" s="67"/>
      <c r="P937" s="67"/>
    </row>
    <row r="938" spans="15:16" ht="14.25" customHeight="1" x14ac:dyDescent="0.3">
      <c r="O938" s="67"/>
      <c r="P938" s="67"/>
    </row>
    <row r="939" spans="15:16" ht="14.25" customHeight="1" x14ac:dyDescent="0.3">
      <c r="O939" s="67"/>
      <c r="P939" s="67"/>
    </row>
    <row r="940" spans="15:16" ht="14.25" customHeight="1" x14ac:dyDescent="0.3">
      <c r="O940" s="67"/>
      <c r="P940" s="67"/>
    </row>
    <row r="941" spans="15:16" ht="14.25" customHeight="1" x14ac:dyDescent="0.3">
      <c r="O941" s="67"/>
      <c r="P941" s="67"/>
    </row>
    <row r="942" spans="15:16" ht="14.25" customHeight="1" x14ac:dyDescent="0.3">
      <c r="O942" s="67"/>
      <c r="P942" s="67"/>
    </row>
    <row r="943" spans="15:16" ht="14.25" customHeight="1" x14ac:dyDescent="0.3">
      <c r="O943" s="67"/>
      <c r="P943" s="67"/>
    </row>
    <row r="944" spans="15:16" ht="14.25" customHeight="1" x14ac:dyDescent="0.3">
      <c r="O944" s="67"/>
      <c r="P944" s="67"/>
    </row>
    <row r="945" spans="15:16" ht="14.25" customHeight="1" x14ac:dyDescent="0.3">
      <c r="O945" s="67"/>
      <c r="P945" s="67"/>
    </row>
    <row r="946" spans="15:16" ht="14.25" customHeight="1" x14ac:dyDescent="0.3">
      <c r="O946" s="67"/>
      <c r="P946" s="67"/>
    </row>
    <row r="947" spans="15:16" ht="14.25" customHeight="1" x14ac:dyDescent="0.3">
      <c r="O947" s="67"/>
      <c r="P947" s="67"/>
    </row>
    <row r="948" spans="15:16" ht="14.25" customHeight="1" x14ac:dyDescent="0.3">
      <c r="O948" s="67"/>
      <c r="P948" s="67"/>
    </row>
    <row r="949" spans="15:16" ht="14.25" customHeight="1" x14ac:dyDescent="0.3">
      <c r="O949" s="67"/>
      <c r="P949" s="67"/>
    </row>
    <row r="950" spans="15:16" ht="14.25" customHeight="1" x14ac:dyDescent="0.3">
      <c r="O950" s="67"/>
      <c r="P950" s="67"/>
    </row>
    <row r="951" spans="15:16" ht="14.25" customHeight="1" x14ac:dyDescent="0.3">
      <c r="O951" s="67"/>
      <c r="P951" s="67"/>
    </row>
    <row r="952" spans="15:16" ht="14.25" customHeight="1" x14ac:dyDescent="0.3">
      <c r="O952" s="67"/>
      <c r="P952" s="67"/>
    </row>
    <row r="953" spans="15:16" ht="14.25" customHeight="1" x14ac:dyDescent="0.3">
      <c r="O953" s="67"/>
      <c r="P953" s="67"/>
    </row>
    <row r="954" spans="15:16" ht="14.25" customHeight="1" x14ac:dyDescent="0.3">
      <c r="O954" s="67"/>
      <c r="P954" s="67"/>
    </row>
    <row r="955" spans="15:16" ht="14.25" customHeight="1" x14ac:dyDescent="0.3">
      <c r="O955" s="67"/>
      <c r="P955" s="67"/>
    </row>
    <row r="956" spans="15:16" ht="14.25" customHeight="1" x14ac:dyDescent="0.3">
      <c r="O956" s="67"/>
      <c r="P956" s="67"/>
    </row>
    <row r="957" spans="15:16" ht="14.25" customHeight="1" x14ac:dyDescent="0.3">
      <c r="O957" s="67"/>
      <c r="P957" s="67"/>
    </row>
    <row r="958" spans="15:16" ht="14.25" customHeight="1" x14ac:dyDescent="0.3">
      <c r="O958" s="67"/>
      <c r="P958" s="67"/>
    </row>
    <row r="959" spans="15:16" ht="14.25" customHeight="1" x14ac:dyDescent="0.3">
      <c r="O959" s="67"/>
      <c r="P959" s="67"/>
    </row>
    <row r="960" spans="15:16" ht="14.25" customHeight="1" x14ac:dyDescent="0.3">
      <c r="O960" s="67"/>
      <c r="P960" s="67"/>
    </row>
    <row r="961" spans="15:16" ht="14.25" customHeight="1" x14ac:dyDescent="0.3">
      <c r="O961" s="67"/>
      <c r="P961" s="67"/>
    </row>
    <row r="962" spans="15:16" ht="14.25" customHeight="1" x14ac:dyDescent="0.3">
      <c r="O962" s="67"/>
      <c r="P962" s="67"/>
    </row>
    <row r="963" spans="15:16" ht="14.25" customHeight="1" x14ac:dyDescent="0.3">
      <c r="O963" s="67"/>
      <c r="P963" s="67"/>
    </row>
    <row r="964" spans="15:16" ht="14.25" customHeight="1" x14ac:dyDescent="0.3">
      <c r="O964" s="67"/>
      <c r="P964" s="67"/>
    </row>
    <row r="965" spans="15:16" ht="14.25" customHeight="1" x14ac:dyDescent="0.3">
      <c r="O965" s="67"/>
      <c r="P965" s="67"/>
    </row>
    <row r="966" spans="15:16" ht="14.25" customHeight="1" x14ac:dyDescent="0.3">
      <c r="O966" s="67"/>
      <c r="P966" s="67"/>
    </row>
    <row r="967" spans="15:16" ht="14.25" customHeight="1" x14ac:dyDescent="0.3">
      <c r="O967" s="67"/>
      <c r="P967" s="67"/>
    </row>
    <row r="968" spans="15:16" ht="14.25" customHeight="1" x14ac:dyDescent="0.3">
      <c r="O968" s="67"/>
      <c r="P968" s="67"/>
    </row>
    <row r="969" spans="15:16" ht="14.25" customHeight="1" x14ac:dyDescent="0.3">
      <c r="O969" s="67"/>
      <c r="P969" s="67"/>
    </row>
    <row r="970" spans="15:16" ht="14.25" customHeight="1" x14ac:dyDescent="0.3">
      <c r="O970" s="67"/>
      <c r="P970" s="67"/>
    </row>
    <row r="971" spans="15:16" ht="14.25" customHeight="1" x14ac:dyDescent="0.3">
      <c r="O971" s="67"/>
      <c r="P971" s="67"/>
    </row>
    <row r="972" spans="15:16" ht="14.25" customHeight="1" x14ac:dyDescent="0.3">
      <c r="O972" s="67"/>
      <c r="P972" s="67"/>
    </row>
    <row r="973" spans="15:16" ht="14.25" customHeight="1" x14ac:dyDescent="0.3">
      <c r="O973" s="67"/>
      <c r="P973" s="67"/>
    </row>
    <row r="974" spans="15:16" ht="14.25" customHeight="1" x14ac:dyDescent="0.3">
      <c r="O974" s="67"/>
      <c r="P974" s="67"/>
    </row>
    <row r="975" spans="15:16" ht="14.25" customHeight="1" x14ac:dyDescent="0.3">
      <c r="O975" s="67"/>
      <c r="P975" s="67"/>
    </row>
    <row r="976" spans="15:16" ht="14.25" customHeight="1" x14ac:dyDescent="0.3">
      <c r="O976" s="67"/>
      <c r="P976" s="67"/>
    </row>
    <row r="977" spans="15:16" ht="14.25" customHeight="1" x14ac:dyDescent="0.3">
      <c r="O977" s="67"/>
      <c r="P977" s="67"/>
    </row>
    <row r="978" spans="15:16" ht="14.25" customHeight="1" x14ac:dyDescent="0.3">
      <c r="O978" s="67"/>
      <c r="P978" s="67"/>
    </row>
    <row r="979" spans="15:16" ht="14.25" customHeight="1" x14ac:dyDescent="0.3">
      <c r="O979" s="67"/>
      <c r="P979" s="67"/>
    </row>
    <row r="980" spans="15:16" ht="14.25" customHeight="1" x14ac:dyDescent="0.3">
      <c r="O980" s="67"/>
      <c r="P980" s="67"/>
    </row>
    <row r="981" spans="15:16" ht="14.25" customHeight="1" x14ac:dyDescent="0.3">
      <c r="O981" s="67"/>
      <c r="P981" s="67"/>
    </row>
    <row r="982" spans="15:16" ht="14.25" customHeight="1" x14ac:dyDescent="0.3">
      <c r="O982" s="67"/>
      <c r="P982" s="67"/>
    </row>
    <row r="983" spans="15:16" ht="14.25" customHeight="1" x14ac:dyDescent="0.3">
      <c r="O983" s="67"/>
      <c r="P983" s="67"/>
    </row>
    <row r="984" spans="15:16" ht="14.25" customHeight="1" x14ac:dyDescent="0.3">
      <c r="O984" s="67"/>
      <c r="P984" s="67"/>
    </row>
    <row r="985" spans="15:16" ht="14.25" customHeight="1" x14ac:dyDescent="0.3">
      <c r="O985" s="67"/>
      <c r="P985" s="67"/>
    </row>
    <row r="986" spans="15:16" ht="14.25" customHeight="1" x14ac:dyDescent="0.3">
      <c r="O986" s="67"/>
      <c r="P986" s="67"/>
    </row>
    <row r="987" spans="15:16" ht="14.25" customHeight="1" x14ac:dyDescent="0.3">
      <c r="O987" s="67"/>
      <c r="P987" s="67"/>
    </row>
    <row r="988" spans="15:16" ht="14.25" customHeight="1" x14ac:dyDescent="0.3">
      <c r="O988" s="67"/>
      <c r="P988" s="67"/>
    </row>
    <row r="989" spans="15:16" ht="14.25" customHeight="1" x14ac:dyDescent="0.3">
      <c r="O989" s="67"/>
      <c r="P989" s="67"/>
    </row>
    <row r="990" spans="15:16" ht="14.25" customHeight="1" x14ac:dyDescent="0.3">
      <c r="O990" s="67"/>
      <c r="P990" s="67"/>
    </row>
    <row r="991" spans="15:16" ht="14.25" customHeight="1" x14ac:dyDescent="0.3">
      <c r="O991" s="67"/>
      <c r="P991" s="67"/>
    </row>
    <row r="992" spans="15:16" ht="14.25" customHeight="1" x14ac:dyDescent="0.3">
      <c r="O992" s="67"/>
      <c r="P992" s="67"/>
    </row>
    <row r="993" spans="15:16" ht="14.25" customHeight="1" x14ac:dyDescent="0.3">
      <c r="O993" s="67"/>
      <c r="P993" s="67"/>
    </row>
    <row r="994" spans="15:16" ht="14.25" customHeight="1" x14ac:dyDescent="0.3">
      <c r="O994" s="67"/>
      <c r="P994" s="67"/>
    </row>
    <row r="995" spans="15:16" ht="14.25" customHeight="1" x14ac:dyDescent="0.3">
      <c r="O995" s="67"/>
      <c r="P995" s="67"/>
    </row>
    <row r="996" spans="15:16" ht="14.25" customHeight="1" x14ac:dyDescent="0.3">
      <c r="O996" s="67"/>
      <c r="P996" s="67"/>
    </row>
    <row r="997" spans="15:16" ht="14.25" customHeight="1" x14ac:dyDescent="0.3">
      <c r="O997" s="67"/>
      <c r="P997" s="67"/>
    </row>
    <row r="998" spans="15:16" ht="14.25" customHeight="1" x14ac:dyDescent="0.3">
      <c r="O998" s="67"/>
      <c r="P998" s="67"/>
    </row>
    <row r="999" spans="15:16" ht="14.25" customHeight="1" x14ac:dyDescent="0.3">
      <c r="O999" s="67"/>
      <c r="P999" s="67"/>
    </row>
    <row r="1000" spans="15:16" ht="14.25" customHeight="1" x14ac:dyDescent="0.3">
      <c r="O1000" s="67"/>
      <c r="P1000" s="67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952"/>
  <sheetViews>
    <sheetView tabSelected="1" topLeftCell="A46" zoomScale="70" zoomScaleNormal="70" workbookViewId="0">
      <selection activeCell="B47" sqref="B47:G47"/>
    </sheetView>
  </sheetViews>
  <sheetFormatPr defaultColWidth="14.44140625" defaultRowHeight="15" customHeight="1" x14ac:dyDescent="0.6"/>
  <cols>
    <col min="1" max="1" width="6.44140625" style="190" customWidth="1"/>
    <col min="2" max="2" width="27.33203125" style="190" customWidth="1"/>
    <col min="3" max="3" width="39.44140625" style="190" customWidth="1"/>
    <col min="4" max="4" width="17.44140625" style="190" customWidth="1"/>
    <col min="5" max="5" width="18.5546875" style="190" customWidth="1"/>
    <col min="6" max="6" width="14.33203125" style="190" customWidth="1"/>
    <col min="7" max="7" width="17" style="190" customWidth="1"/>
    <col min="8" max="8" width="19.44140625" style="190" customWidth="1"/>
    <col min="9" max="9" width="13.44140625" style="190" customWidth="1"/>
    <col min="10" max="10" width="14.33203125" style="190" customWidth="1"/>
    <col min="11" max="11" width="18.44140625" style="190" customWidth="1"/>
    <col min="12" max="12" width="10.6640625" style="190" customWidth="1"/>
    <col min="13" max="26" width="8.6640625" style="190" customWidth="1"/>
    <col min="27" max="16384" width="14.44140625" style="190"/>
  </cols>
  <sheetData>
    <row r="1" spans="1:12" ht="24.6" customHeight="1" x14ac:dyDescent="0.6">
      <c r="A1" s="120"/>
      <c r="B1" s="121"/>
      <c r="C1" s="246" t="s">
        <v>772</v>
      </c>
      <c r="D1" s="216"/>
      <c r="E1" s="216"/>
      <c r="F1" s="216"/>
      <c r="G1" s="216"/>
      <c r="H1" s="216"/>
      <c r="I1" s="247"/>
      <c r="J1" s="122" t="s">
        <v>773</v>
      </c>
      <c r="K1" s="248">
        <v>6802003</v>
      </c>
      <c r="L1" s="233"/>
    </row>
    <row r="2" spans="1:12" ht="24.6" customHeight="1" x14ac:dyDescent="0.6">
      <c r="A2" s="123"/>
      <c r="B2" s="124"/>
      <c r="C2" s="124"/>
      <c r="D2" s="124"/>
      <c r="E2" s="124"/>
      <c r="F2" s="124"/>
      <c r="G2" s="125"/>
      <c r="H2" s="126"/>
      <c r="I2" s="124"/>
      <c r="J2" s="127" t="s">
        <v>774</v>
      </c>
      <c r="K2" s="249">
        <v>244020</v>
      </c>
      <c r="L2" s="244"/>
    </row>
    <row r="3" spans="1:12" ht="24.6" customHeight="1" x14ac:dyDescent="0.6">
      <c r="A3" s="250" t="s">
        <v>775</v>
      </c>
      <c r="B3" s="230"/>
      <c r="C3" s="191" t="s">
        <v>776</v>
      </c>
      <c r="D3" s="192" t="s">
        <v>777</v>
      </c>
      <c r="E3" s="251" t="s">
        <v>851</v>
      </c>
      <c r="F3" s="238"/>
      <c r="G3" s="238"/>
      <c r="H3" s="239"/>
      <c r="I3" s="192" t="s">
        <v>778</v>
      </c>
      <c r="J3" s="243" t="s">
        <v>538</v>
      </c>
      <c r="K3" s="225"/>
      <c r="L3" s="244"/>
    </row>
    <row r="4" spans="1:12" ht="24.6" customHeight="1" x14ac:dyDescent="0.6">
      <c r="A4" s="250" t="s">
        <v>779</v>
      </c>
      <c r="B4" s="230"/>
      <c r="C4" s="252" t="s">
        <v>780</v>
      </c>
      <c r="D4" s="238"/>
      <c r="E4" s="238"/>
      <c r="F4" s="238"/>
      <c r="G4" s="238"/>
      <c r="H4" s="239"/>
      <c r="I4" s="192" t="s">
        <v>781</v>
      </c>
      <c r="J4" s="245" t="s">
        <v>422</v>
      </c>
      <c r="K4" s="225"/>
      <c r="L4" s="244"/>
    </row>
    <row r="5" spans="1:12" ht="24.6" customHeight="1" x14ac:dyDescent="0.6">
      <c r="A5" s="250" t="s">
        <v>782</v>
      </c>
      <c r="B5" s="230"/>
      <c r="C5" s="128" t="s">
        <v>769</v>
      </c>
      <c r="D5" s="192" t="s">
        <v>783</v>
      </c>
      <c r="E5" s="128">
        <v>1</v>
      </c>
      <c r="F5" s="193" t="s">
        <v>784</v>
      </c>
      <c r="G5" s="192" t="s">
        <v>785</v>
      </c>
      <c r="H5" s="128"/>
      <c r="I5" s="194" t="s">
        <v>786</v>
      </c>
      <c r="J5" s="192" t="s">
        <v>787</v>
      </c>
      <c r="K5" s="195">
        <v>164</v>
      </c>
      <c r="L5" s="196" t="s">
        <v>788</v>
      </c>
    </row>
    <row r="6" spans="1:12" ht="24.6" customHeight="1" x14ac:dyDescent="0.6">
      <c r="A6" s="250" t="s">
        <v>789</v>
      </c>
      <c r="B6" s="230"/>
      <c r="C6" s="253" t="s">
        <v>852</v>
      </c>
      <c r="D6" s="238"/>
      <c r="E6" s="238"/>
      <c r="F6" s="239"/>
      <c r="G6" s="192" t="s">
        <v>790</v>
      </c>
      <c r="H6" s="253"/>
      <c r="I6" s="239"/>
      <c r="J6" s="192" t="s">
        <v>791</v>
      </c>
      <c r="K6" s="253" t="s">
        <v>853</v>
      </c>
      <c r="L6" s="254"/>
    </row>
    <row r="7" spans="1:12" ht="24.6" customHeight="1" x14ac:dyDescent="0.6">
      <c r="A7" s="250" t="s">
        <v>792</v>
      </c>
      <c r="B7" s="230"/>
      <c r="C7" s="255" t="s">
        <v>793</v>
      </c>
      <c r="D7" s="225"/>
      <c r="E7" s="225"/>
      <c r="F7" s="256"/>
      <c r="G7" s="192" t="s">
        <v>790</v>
      </c>
      <c r="H7" s="253" t="s">
        <v>793</v>
      </c>
      <c r="I7" s="239"/>
      <c r="J7" s="192" t="s">
        <v>791</v>
      </c>
      <c r="K7" s="253" t="s">
        <v>793</v>
      </c>
      <c r="L7" s="254"/>
    </row>
    <row r="8" spans="1:12" ht="24.6" customHeight="1" x14ac:dyDescent="0.6">
      <c r="A8" s="197"/>
      <c r="B8" s="192" t="s">
        <v>794</v>
      </c>
      <c r="C8" s="195" t="s">
        <v>458</v>
      </c>
      <c r="D8" s="192" t="s">
        <v>790</v>
      </c>
      <c r="E8" s="255" t="str">
        <f>VLOOKUP(C8,'Ref.3'!M3:P25,3,0)</f>
        <v>Sales Supervisor</v>
      </c>
      <c r="F8" s="256"/>
      <c r="G8" s="192" t="s">
        <v>795</v>
      </c>
      <c r="H8" s="255" t="str">
        <f>VLOOKUP(C8,'Ref.3'!M3:P25,4,0)</f>
        <v>Hospitality</v>
      </c>
      <c r="I8" s="256"/>
      <c r="J8" s="192" t="s">
        <v>791</v>
      </c>
      <c r="K8" s="253" t="str">
        <f>VLOOKUP(C8,'Ref.3'!M3:P25,2,0)</f>
        <v>065-924-8833</v>
      </c>
      <c r="L8" s="254"/>
    </row>
    <row r="9" spans="1:12" ht="24.6" customHeight="1" x14ac:dyDescent="0.6">
      <c r="A9" s="197"/>
      <c r="B9" s="192" t="s">
        <v>796</v>
      </c>
      <c r="C9" s="198" t="s">
        <v>632</v>
      </c>
      <c r="D9" s="192" t="s">
        <v>797</v>
      </c>
      <c r="E9" s="253" t="str">
        <f>VLOOKUP(C9,'Ref.3'!B4:G43,2,0)</f>
        <v>PY</v>
      </c>
      <c r="F9" s="239"/>
      <c r="G9" s="192" t="s">
        <v>798</v>
      </c>
      <c r="H9" s="253" t="str">
        <f>VLOOKUP(C9,'Ref.3'!B4:F43,5,0)</f>
        <v>E</v>
      </c>
      <c r="I9" s="239"/>
      <c r="J9" s="192" t="s">
        <v>799</v>
      </c>
      <c r="K9" s="253" t="str">
        <f>VLOOKUP(H9,'Ref.3'!G4:H18,2,0)</f>
        <v xml:space="preserve">นายธเนศ แจ้งสว่าง  </v>
      </c>
      <c r="L9" s="254"/>
    </row>
    <row r="10" spans="1:12" ht="24.6" customHeight="1" x14ac:dyDescent="0.6">
      <c r="A10" s="199"/>
      <c r="B10" s="192" t="s">
        <v>800</v>
      </c>
      <c r="C10" s="195" t="str">
        <f>C9</f>
        <v>พัทยา</v>
      </c>
      <c r="D10" s="192" t="s">
        <v>801</v>
      </c>
      <c r="E10" s="255" t="str">
        <f>VLOOKUP(C9,'Ref.3'!B4:F43,2,0)</f>
        <v>PY</v>
      </c>
      <c r="F10" s="256"/>
      <c r="G10" s="192" t="s">
        <v>802</v>
      </c>
      <c r="H10" s="253" t="str">
        <f>VLOOKUP(C10,'Ref.3'!B4:F43,3,0)</f>
        <v>E</v>
      </c>
      <c r="I10" s="239"/>
      <c r="J10" s="192" t="s">
        <v>791</v>
      </c>
      <c r="K10" s="255"/>
      <c r="L10" s="244"/>
    </row>
    <row r="11" spans="1:12" ht="24.6" customHeight="1" x14ac:dyDescent="0.6">
      <c r="A11" s="200"/>
      <c r="B11" s="124"/>
      <c r="C11" s="124"/>
      <c r="D11" s="124"/>
      <c r="E11" s="124"/>
      <c r="F11" s="124"/>
      <c r="G11" s="201"/>
      <c r="H11" s="202"/>
      <c r="I11" s="203"/>
      <c r="J11" s="201"/>
      <c r="K11" s="204"/>
      <c r="L11" s="129"/>
    </row>
    <row r="12" spans="1:12" ht="22.2" customHeight="1" x14ac:dyDescent="0.6">
      <c r="A12" s="130" t="s">
        <v>803</v>
      </c>
      <c r="B12" s="241" t="s">
        <v>804</v>
      </c>
      <c r="C12" s="222"/>
      <c r="D12" s="222"/>
      <c r="E12" s="222"/>
      <c r="F12" s="222"/>
      <c r="G12" s="223"/>
      <c r="H12" s="131" t="s">
        <v>805</v>
      </c>
      <c r="I12" s="132" t="s">
        <v>806</v>
      </c>
      <c r="J12" s="132" t="s">
        <v>1</v>
      </c>
      <c r="K12" s="131" t="s">
        <v>807</v>
      </c>
      <c r="L12" s="133" t="s">
        <v>1</v>
      </c>
    </row>
    <row r="13" spans="1:12" ht="22.2" customHeight="1" x14ac:dyDescent="0.6">
      <c r="A13" s="134">
        <v>1</v>
      </c>
      <c r="B13" s="242" t="s">
        <v>808</v>
      </c>
      <c r="C13" s="225"/>
      <c r="D13" s="225"/>
      <c r="E13" s="225"/>
      <c r="F13" s="225"/>
      <c r="G13" s="226"/>
      <c r="H13" s="135"/>
      <c r="I13" s="136"/>
      <c r="J13" s="136" t="s">
        <v>809</v>
      </c>
      <c r="K13" s="137">
        <f t="shared" ref="K13:K16" si="0">I13*H13</f>
        <v>0</v>
      </c>
      <c r="L13" s="138" t="s">
        <v>366</v>
      </c>
    </row>
    <row r="14" spans="1:12" ht="22.2" customHeight="1" x14ac:dyDescent="0.6">
      <c r="A14" s="134">
        <v>2</v>
      </c>
      <c r="B14" s="242" t="s">
        <v>810</v>
      </c>
      <c r="C14" s="225"/>
      <c r="D14" s="225"/>
      <c r="E14" s="225"/>
      <c r="F14" s="225"/>
      <c r="G14" s="226"/>
      <c r="H14" s="135"/>
      <c r="I14" s="136">
        <v>1</v>
      </c>
      <c r="J14" s="136" t="s">
        <v>809</v>
      </c>
      <c r="K14" s="137">
        <f t="shared" si="0"/>
        <v>0</v>
      </c>
      <c r="L14" s="138" t="s">
        <v>366</v>
      </c>
    </row>
    <row r="15" spans="1:12" ht="22.2" customHeight="1" x14ac:dyDescent="0.6">
      <c r="A15" s="134">
        <v>3</v>
      </c>
      <c r="B15" s="242" t="s">
        <v>811</v>
      </c>
      <c r="C15" s="225"/>
      <c r="D15" s="225"/>
      <c r="E15" s="225"/>
      <c r="F15" s="225"/>
      <c r="G15" s="226"/>
      <c r="H15" s="135"/>
      <c r="I15" s="136"/>
      <c r="J15" s="136" t="s">
        <v>341</v>
      </c>
      <c r="K15" s="137">
        <f t="shared" si="0"/>
        <v>0</v>
      </c>
      <c r="L15" s="138" t="s">
        <v>366</v>
      </c>
    </row>
    <row r="16" spans="1:12" ht="22.2" customHeight="1" x14ac:dyDescent="0.6">
      <c r="A16" s="134">
        <v>4</v>
      </c>
      <c r="B16" s="242" t="s">
        <v>812</v>
      </c>
      <c r="C16" s="225"/>
      <c r="D16" s="225"/>
      <c r="E16" s="225"/>
      <c r="F16" s="225"/>
      <c r="G16" s="226"/>
      <c r="H16" s="135"/>
      <c r="I16" s="136"/>
      <c r="J16" s="136" t="s">
        <v>341</v>
      </c>
      <c r="K16" s="137">
        <f t="shared" si="0"/>
        <v>0</v>
      </c>
      <c r="L16" s="138" t="s">
        <v>366</v>
      </c>
    </row>
    <row r="17" spans="1:12" ht="22.2" customHeight="1" x14ac:dyDescent="0.6">
      <c r="A17" s="257">
        <v>5</v>
      </c>
      <c r="B17" s="139" t="s">
        <v>813</v>
      </c>
      <c r="C17" s="140"/>
      <c r="D17" s="139" t="s">
        <v>814</v>
      </c>
      <c r="E17" s="260"/>
      <c r="F17" s="225"/>
      <c r="G17" s="226"/>
      <c r="H17" s="261" t="s">
        <v>815</v>
      </c>
      <c r="I17" s="262"/>
      <c r="J17" s="263"/>
      <c r="K17" s="141">
        <f>SUM(K13:K16)</f>
        <v>0</v>
      </c>
      <c r="L17" s="142" t="s">
        <v>366</v>
      </c>
    </row>
    <row r="18" spans="1:12" ht="22.2" customHeight="1" x14ac:dyDescent="0.6">
      <c r="A18" s="258"/>
      <c r="B18" s="143" t="s">
        <v>816</v>
      </c>
      <c r="C18" s="144"/>
      <c r="D18" s="143" t="s">
        <v>817</v>
      </c>
      <c r="E18" s="144"/>
      <c r="F18" s="167" t="s">
        <v>818</v>
      </c>
      <c r="G18" s="144"/>
      <c r="H18" s="264" t="s">
        <v>819</v>
      </c>
      <c r="I18" s="229"/>
      <c r="J18" s="230"/>
      <c r="K18" s="141">
        <f>H14</f>
        <v>0</v>
      </c>
      <c r="L18" s="142" t="s">
        <v>366</v>
      </c>
    </row>
    <row r="19" spans="1:12" ht="22.2" customHeight="1" x14ac:dyDescent="0.6">
      <c r="A19" s="259"/>
      <c r="B19" s="143" t="s">
        <v>820</v>
      </c>
      <c r="C19" s="144"/>
      <c r="D19" s="205">
        <v>2567</v>
      </c>
      <c r="E19" s="185"/>
      <c r="F19" s="145"/>
      <c r="G19" s="145"/>
      <c r="H19" s="264" t="s">
        <v>4</v>
      </c>
      <c r="I19" s="229"/>
      <c r="J19" s="230"/>
      <c r="K19" s="146"/>
      <c r="L19" s="142" t="s">
        <v>366</v>
      </c>
    </row>
    <row r="20" spans="1:12" ht="22.2" customHeight="1" x14ac:dyDescent="0.6">
      <c r="A20" s="147">
        <v>6</v>
      </c>
      <c r="B20" s="265" t="s">
        <v>821</v>
      </c>
      <c r="C20" s="266"/>
      <c r="D20" s="267" t="s">
        <v>822</v>
      </c>
      <c r="E20" s="225"/>
      <c r="F20" s="256"/>
      <c r="G20" s="148">
        <f>H13</f>
        <v>0</v>
      </c>
      <c r="H20" s="149" t="s">
        <v>366</v>
      </c>
      <c r="I20" s="268" t="s">
        <v>823</v>
      </c>
      <c r="J20" s="256"/>
      <c r="K20" s="148">
        <f>K18-K19</f>
        <v>0</v>
      </c>
      <c r="L20" s="149" t="s">
        <v>366</v>
      </c>
    </row>
    <row r="21" spans="1:12" ht="22.2" customHeight="1" x14ac:dyDescent="0.6">
      <c r="A21" s="237" t="s">
        <v>824</v>
      </c>
      <c r="B21" s="238"/>
      <c r="C21" s="238"/>
      <c r="D21" s="238"/>
      <c r="E21" s="238"/>
      <c r="F21" s="238"/>
      <c r="G21" s="239"/>
      <c r="H21" s="150"/>
      <c r="I21" s="151"/>
      <c r="J21" s="151"/>
      <c r="K21" s="150"/>
      <c r="L21" s="152"/>
    </row>
    <row r="22" spans="1:12" ht="22.2" customHeight="1" x14ac:dyDescent="0.6">
      <c r="A22" s="153" t="s">
        <v>803</v>
      </c>
      <c r="B22" s="240" t="s">
        <v>825</v>
      </c>
      <c r="C22" s="225"/>
      <c r="D22" s="225"/>
      <c r="E22" s="225"/>
      <c r="F22" s="225"/>
      <c r="G22" s="226"/>
      <c r="H22" s="154" t="s">
        <v>805</v>
      </c>
      <c r="I22" s="155" t="s">
        <v>806</v>
      </c>
      <c r="J22" s="155" t="s">
        <v>1</v>
      </c>
      <c r="K22" s="154" t="s">
        <v>807</v>
      </c>
      <c r="L22" s="156" t="s">
        <v>1</v>
      </c>
    </row>
    <row r="23" spans="1:12" ht="22.2" customHeight="1" x14ac:dyDescent="0.6">
      <c r="A23" s="157">
        <v>1</v>
      </c>
      <c r="B23" s="227" t="s">
        <v>174</v>
      </c>
      <c r="C23" s="225"/>
      <c r="D23" s="225"/>
      <c r="E23" s="225"/>
      <c r="F23" s="225"/>
      <c r="G23" s="226"/>
      <c r="H23" s="158">
        <f>IFERROR(VLOOKUP(B23,'Ref.1'!$E$2:$F$278,2,FALSE),"")</f>
        <v>52</v>
      </c>
      <c r="I23" s="159">
        <v>2</v>
      </c>
      <c r="J23" s="159" t="str">
        <f>IFERROR(VLOOKUP(B23,'Ref.1'!$B$2:$C$278,2,FALSE),"")</f>
        <v>เส้น</v>
      </c>
      <c r="K23" s="158">
        <f t="shared" ref="K23:K36" si="1">IFERROR(I23*H23,0)</f>
        <v>104</v>
      </c>
      <c r="L23" s="160"/>
    </row>
    <row r="24" spans="1:12" ht="22.2" customHeight="1" x14ac:dyDescent="0.6">
      <c r="A24" s="161">
        <v>2</v>
      </c>
      <c r="B24" s="227"/>
      <c r="C24" s="225"/>
      <c r="D24" s="225"/>
      <c r="E24" s="225"/>
      <c r="F24" s="225"/>
      <c r="G24" s="226"/>
      <c r="H24" s="158" t="str">
        <f>IFERROR(VLOOKUP(B24,'Ref.1'!$E$2:$F$278,2,FALSE),"")</f>
        <v/>
      </c>
      <c r="I24" s="159"/>
      <c r="J24" s="159" t="str">
        <f>IFERROR(VLOOKUP(B24,'Ref.1'!$B$2:$C$278,2,FALSE),"")</f>
        <v/>
      </c>
      <c r="K24" s="158">
        <f t="shared" si="1"/>
        <v>0</v>
      </c>
      <c r="L24" s="162"/>
    </row>
    <row r="25" spans="1:12" ht="22.2" customHeight="1" x14ac:dyDescent="0.6">
      <c r="A25" s="157">
        <v>3</v>
      </c>
      <c r="B25" s="227"/>
      <c r="C25" s="225"/>
      <c r="D25" s="225"/>
      <c r="E25" s="225"/>
      <c r="F25" s="225"/>
      <c r="G25" s="226"/>
      <c r="H25" s="158" t="str">
        <f>IFERROR(VLOOKUP(B25,'Ref.1'!$E$2:$F$278,2,FALSE),"")</f>
        <v/>
      </c>
      <c r="I25" s="159"/>
      <c r="J25" s="159" t="str">
        <f>IFERROR(VLOOKUP(B25,'Ref.1'!$B$2:$C$278,2,FALSE),"")</f>
        <v/>
      </c>
      <c r="K25" s="158">
        <f t="shared" si="1"/>
        <v>0</v>
      </c>
      <c r="L25" s="162"/>
    </row>
    <row r="26" spans="1:12" ht="22.2" customHeight="1" x14ac:dyDescent="0.6">
      <c r="A26" s="161">
        <v>4</v>
      </c>
      <c r="B26" s="227"/>
      <c r="C26" s="225"/>
      <c r="D26" s="225"/>
      <c r="E26" s="225"/>
      <c r="F26" s="225"/>
      <c r="G26" s="226"/>
      <c r="H26" s="158" t="str">
        <f>IFERROR(VLOOKUP(B26,'Ref.1'!$E$2:$F$278,2,FALSE),"")</f>
        <v/>
      </c>
      <c r="I26" s="159"/>
      <c r="J26" s="159" t="str">
        <f>IFERROR(VLOOKUP(B26,'Ref.1'!$B$2:$C$278,2,FALSE),"")</f>
        <v/>
      </c>
      <c r="K26" s="158">
        <f t="shared" si="1"/>
        <v>0</v>
      </c>
      <c r="L26" s="162"/>
    </row>
    <row r="27" spans="1:12" ht="22.2" customHeight="1" x14ac:dyDescent="0.6">
      <c r="A27" s="157">
        <v>5</v>
      </c>
      <c r="B27" s="227"/>
      <c r="C27" s="225"/>
      <c r="D27" s="225"/>
      <c r="E27" s="225"/>
      <c r="F27" s="225"/>
      <c r="G27" s="226"/>
      <c r="H27" s="158" t="str">
        <f>IFERROR(VLOOKUP(B27,'Ref.1'!$E$2:$F$278,2,FALSE),"")</f>
        <v/>
      </c>
      <c r="I27" s="159"/>
      <c r="J27" s="159" t="str">
        <f>IFERROR(VLOOKUP(B27,'Ref.1'!$B$2:$C$278,2,FALSE),"")</f>
        <v/>
      </c>
      <c r="K27" s="158">
        <f t="shared" si="1"/>
        <v>0</v>
      </c>
      <c r="L27" s="162"/>
    </row>
    <row r="28" spans="1:12" ht="22.2" customHeight="1" x14ac:dyDescent="0.6">
      <c r="A28" s="161">
        <v>6</v>
      </c>
      <c r="B28" s="227"/>
      <c r="C28" s="225"/>
      <c r="D28" s="225"/>
      <c r="E28" s="225"/>
      <c r="F28" s="225"/>
      <c r="G28" s="226"/>
      <c r="H28" s="158" t="str">
        <f>IFERROR(VLOOKUP(B28,'Ref.1'!$E$2:$F$278,2,FALSE),"")</f>
        <v/>
      </c>
      <c r="I28" s="159"/>
      <c r="J28" s="159" t="str">
        <f>IFERROR(VLOOKUP(B28,'Ref.1'!$B$2:$C$278,2,FALSE),"")</f>
        <v/>
      </c>
      <c r="K28" s="158">
        <f t="shared" si="1"/>
        <v>0</v>
      </c>
      <c r="L28" s="162"/>
    </row>
    <row r="29" spans="1:12" ht="22.2" customHeight="1" x14ac:dyDescent="0.6">
      <c r="A29" s="157">
        <v>7</v>
      </c>
      <c r="B29" s="227"/>
      <c r="C29" s="225"/>
      <c r="D29" s="225"/>
      <c r="E29" s="225"/>
      <c r="F29" s="225"/>
      <c r="G29" s="226"/>
      <c r="H29" s="158" t="str">
        <f>IFERROR(VLOOKUP(B29,'Ref.1'!$E$2:$F$278,2,FALSE),"")</f>
        <v/>
      </c>
      <c r="I29" s="159"/>
      <c r="J29" s="159" t="str">
        <f>IFERROR(VLOOKUP(B29,'Ref.1'!$B$2:$C$278,2,FALSE),"")</f>
        <v/>
      </c>
      <c r="K29" s="158">
        <f t="shared" si="1"/>
        <v>0</v>
      </c>
      <c r="L29" s="162"/>
    </row>
    <row r="30" spans="1:12" ht="22.2" customHeight="1" x14ac:dyDescent="0.6">
      <c r="A30" s="161">
        <v>8</v>
      </c>
      <c r="B30" s="227"/>
      <c r="C30" s="225"/>
      <c r="D30" s="225"/>
      <c r="E30" s="225"/>
      <c r="F30" s="225"/>
      <c r="G30" s="226"/>
      <c r="H30" s="158"/>
      <c r="I30" s="159"/>
      <c r="J30" s="159"/>
      <c r="K30" s="158">
        <f t="shared" si="1"/>
        <v>0</v>
      </c>
      <c r="L30" s="162"/>
    </row>
    <row r="31" spans="1:12" ht="22.2" customHeight="1" x14ac:dyDescent="0.6">
      <c r="A31" s="157">
        <v>9</v>
      </c>
      <c r="B31" s="227"/>
      <c r="C31" s="225"/>
      <c r="D31" s="225"/>
      <c r="E31" s="225"/>
      <c r="F31" s="225"/>
      <c r="G31" s="226"/>
      <c r="H31" s="158" t="str">
        <f>IFERROR(VLOOKUP(B31,'Ref.1'!$E$2:$F$278,2,FALSE),"")</f>
        <v/>
      </c>
      <c r="I31" s="159"/>
      <c r="J31" s="159" t="str">
        <f>IFERROR(VLOOKUP(B31,'Ref.1'!$B$2:$C$278,2,FALSE),"")</f>
        <v/>
      </c>
      <c r="K31" s="158">
        <f t="shared" si="1"/>
        <v>0</v>
      </c>
      <c r="L31" s="162"/>
    </row>
    <row r="32" spans="1:12" ht="22.2" customHeight="1" x14ac:dyDescent="0.6">
      <c r="A32" s="161">
        <v>10</v>
      </c>
      <c r="B32" s="227"/>
      <c r="C32" s="225"/>
      <c r="D32" s="225"/>
      <c r="E32" s="225"/>
      <c r="F32" s="225"/>
      <c r="G32" s="226"/>
      <c r="H32" s="158" t="str">
        <f>IFERROR(VLOOKUP(B32,'Ref.1'!$E$2:$F$278,2,FALSE),"")</f>
        <v/>
      </c>
      <c r="I32" s="159"/>
      <c r="J32" s="159" t="str">
        <f>IFERROR(VLOOKUP(B32,'Ref.1'!$B$2:$C$278,2,FALSE),"")</f>
        <v/>
      </c>
      <c r="K32" s="158">
        <f t="shared" si="1"/>
        <v>0</v>
      </c>
      <c r="L32" s="162"/>
    </row>
    <row r="33" spans="1:12" ht="22.2" customHeight="1" x14ac:dyDescent="0.6">
      <c r="A33" s="157">
        <v>11</v>
      </c>
      <c r="B33" s="227"/>
      <c r="C33" s="225"/>
      <c r="D33" s="225"/>
      <c r="E33" s="225"/>
      <c r="F33" s="225"/>
      <c r="G33" s="226"/>
      <c r="H33" s="158" t="str">
        <f>IFERROR(VLOOKUP(B33,'Ref.1'!$E$2:$F$278,2,FALSE),"")</f>
        <v/>
      </c>
      <c r="I33" s="159"/>
      <c r="J33" s="159" t="str">
        <f>IFERROR(VLOOKUP(B33,'Ref.1'!$B$2:$C$278,2,FALSE),"")</f>
        <v/>
      </c>
      <c r="K33" s="158">
        <f t="shared" si="1"/>
        <v>0</v>
      </c>
      <c r="L33" s="162"/>
    </row>
    <row r="34" spans="1:12" ht="22.2" customHeight="1" x14ac:dyDescent="0.6">
      <c r="A34" s="161">
        <v>12</v>
      </c>
      <c r="B34" s="227"/>
      <c r="C34" s="225"/>
      <c r="D34" s="225"/>
      <c r="E34" s="225"/>
      <c r="F34" s="225"/>
      <c r="G34" s="226"/>
      <c r="H34" s="158" t="str">
        <f>IFERROR(VLOOKUP(B34,'Ref.1'!$E$2:$F$278,2,FALSE),"")</f>
        <v/>
      </c>
      <c r="I34" s="159"/>
      <c r="J34" s="159" t="str">
        <f>IFERROR(VLOOKUP(B34,'Ref.1'!$B$2:$C$278,2,FALSE),"")</f>
        <v/>
      </c>
      <c r="K34" s="158">
        <f t="shared" si="1"/>
        <v>0</v>
      </c>
      <c r="L34" s="162"/>
    </row>
    <row r="35" spans="1:12" ht="22.2" customHeight="1" x14ac:dyDescent="0.6">
      <c r="A35" s="157">
        <v>13</v>
      </c>
      <c r="B35" s="232" t="s">
        <v>826</v>
      </c>
      <c r="C35" s="225"/>
      <c r="D35" s="225"/>
      <c r="E35" s="225"/>
      <c r="F35" s="225"/>
      <c r="G35" s="226"/>
      <c r="H35" s="163">
        <v>2000</v>
      </c>
      <c r="I35" s="164">
        <v>1</v>
      </c>
      <c r="J35" s="164" t="s">
        <v>6</v>
      </c>
      <c r="K35" s="158">
        <f t="shared" si="1"/>
        <v>2000</v>
      </c>
      <c r="L35" s="162"/>
    </row>
    <row r="36" spans="1:12" ht="22.2" customHeight="1" x14ac:dyDescent="0.6">
      <c r="A36" s="161">
        <v>14</v>
      </c>
      <c r="B36" s="232" t="s">
        <v>827</v>
      </c>
      <c r="C36" s="225"/>
      <c r="D36" s="225"/>
      <c r="E36" s="225"/>
      <c r="F36" s="225"/>
      <c r="G36" s="226"/>
      <c r="H36" s="163">
        <v>34000</v>
      </c>
      <c r="I36" s="164">
        <v>2</v>
      </c>
      <c r="J36" s="164" t="s">
        <v>828</v>
      </c>
      <c r="K36" s="158">
        <f t="shared" si="1"/>
        <v>68000</v>
      </c>
      <c r="L36" s="162"/>
    </row>
    <row r="37" spans="1:12" ht="22.2" customHeight="1" x14ac:dyDescent="0.6">
      <c r="A37" s="161">
        <v>15</v>
      </c>
      <c r="B37" s="232" t="s">
        <v>829</v>
      </c>
      <c r="C37" s="225"/>
      <c r="D37" s="225"/>
      <c r="E37" s="225"/>
      <c r="F37" s="225"/>
      <c r="G37" s="226"/>
      <c r="H37" s="163"/>
      <c r="I37" s="164">
        <v>3</v>
      </c>
      <c r="J37" s="164" t="s">
        <v>160</v>
      </c>
      <c r="K37" s="158"/>
      <c r="L37" s="162"/>
    </row>
    <row r="38" spans="1:12" ht="22.2" customHeight="1" x14ac:dyDescent="0.6">
      <c r="A38" s="218" t="s">
        <v>830</v>
      </c>
      <c r="B38" s="219"/>
      <c r="C38" s="219"/>
      <c r="D38" s="219"/>
      <c r="E38" s="219"/>
      <c r="F38" s="219"/>
      <c r="G38" s="219"/>
      <c r="H38" s="219"/>
      <c r="I38" s="219"/>
      <c r="J38" s="220"/>
      <c r="K38" s="165">
        <f>SUM(K23:K37)</f>
        <v>70104</v>
      </c>
      <c r="L38" s="166" t="s">
        <v>366</v>
      </c>
    </row>
    <row r="39" spans="1:12" ht="22.2" customHeight="1" x14ac:dyDescent="0.6">
      <c r="A39" s="168"/>
      <c r="B39" s="221" t="s">
        <v>831</v>
      </c>
      <c r="C39" s="222"/>
      <c r="D39" s="222"/>
      <c r="E39" s="222"/>
      <c r="F39" s="222"/>
      <c r="G39" s="223"/>
      <c r="H39" s="169"/>
      <c r="I39" s="170"/>
      <c r="J39" s="170"/>
      <c r="K39" s="169"/>
      <c r="L39" s="171"/>
    </row>
    <row r="40" spans="1:12" ht="22.2" customHeight="1" x14ac:dyDescent="0.6">
      <c r="A40" s="172" t="s">
        <v>803</v>
      </c>
      <c r="B40" s="224" t="s">
        <v>804</v>
      </c>
      <c r="C40" s="225"/>
      <c r="D40" s="225"/>
      <c r="E40" s="225"/>
      <c r="F40" s="225"/>
      <c r="G40" s="226"/>
      <c r="H40" s="173" t="s">
        <v>805</v>
      </c>
      <c r="I40" s="174" t="s">
        <v>806</v>
      </c>
      <c r="J40" s="174" t="s">
        <v>1</v>
      </c>
      <c r="K40" s="173" t="s">
        <v>807</v>
      </c>
      <c r="L40" s="175" t="s">
        <v>1</v>
      </c>
    </row>
    <row r="41" spans="1:12" ht="22.2" customHeight="1" x14ac:dyDescent="0.6">
      <c r="A41" s="157">
        <v>1</v>
      </c>
      <c r="B41" s="227"/>
      <c r="C41" s="225"/>
      <c r="D41" s="225"/>
      <c r="E41" s="225"/>
      <c r="F41" s="225"/>
      <c r="G41" s="226"/>
      <c r="H41" s="158" t="str">
        <f>IFERROR(VLOOKUP(B41,'Ref.1'!$E$2:$F$278,2,FALSE),"")</f>
        <v/>
      </c>
      <c r="I41" s="159"/>
      <c r="J41" s="159" t="str">
        <f>IFERROR(VLOOKUP(B41,'Ref.1'!$B$2:$C$278,2,FALSE),"")</f>
        <v/>
      </c>
      <c r="K41" s="158"/>
      <c r="L41" s="162"/>
    </row>
    <row r="42" spans="1:12" ht="22.2" customHeight="1" x14ac:dyDescent="0.6">
      <c r="A42" s="218" t="s">
        <v>830</v>
      </c>
      <c r="B42" s="219"/>
      <c r="C42" s="219"/>
      <c r="D42" s="219"/>
      <c r="E42" s="219"/>
      <c r="F42" s="219"/>
      <c r="G42" s="219"/>
      <c r="H42" s="219"/>
      <c r="I42" s="219"/>
      <c r="J42" s="220"/>
      <c r="K42" s="177">
        <f>SUM(K41:K41)</f>
        <v>0</v>
      </c>
      <c r="L42" s="178" t="s">
        <v>366</v>
      </c>
    </row>
    <row r="43" spans="1:12" ht="22.2" customHeight="1" x14ac:dyDescent="0.6">
      <c r="A43" s="168"/>
      <c r="B43" s="221" t="s">
        <v>832</v>
      </c>
      <c r="C43" s="222"/>
      <c r="D43" s="222"/>
      <c r="E43" s="222"/>
      <c r="F43" s="222"/>
      <c r="G43" s="223"/>
      <c r="H43" s="169"/>
      <c r="I43" s="170"/>
      <c r="J43" s="170"/>
      <c r="K43" s="169"/>
      <c r="L43" s="171"/>
    </row>
    <row r="44" spans="1:12" ht="22.2" customHeight="1" x14ac:dyDescent="0.6">
      <c r="A44" s="172" t="s">
        <v>803</v>
      </c>
      <c r="B44" s="224" t="s">
        <v>804</v>
      </c>
      <c r="C44" s="225"/>
      <c r="D44" s="225"/>
      <c r="E44" s="225"/>
      <c r="F44" s="225"/>
      <c r="G44" s="226"/>
      <c r="H44" s="173" t="s">
        <v>805</v>
      </c>
      <c r="I44" s="174" t="s">
        <v>806</v>
      </c>
      <c r="J44" s="174" t="s">
        <v>1</v>
      </c>
      <c r="K44" s="173" t="s">
        <v>807</v>
      </c>
      <c r="L44" s="175" t="s">
        <v>1</v>
      </c>
    </row>
    <row r="45" spans="1:12" ht="22.2" customHeight="1" x14ac:dyDescent="0.6">
      <c r="A45" s="214">
        <v>1</v>
      </c>
      <c r="B45" s="227"/>
      <c r="C45" s="225"/>
      <c r="D45" s="225"/>
      <c r="E45" s="225"/>
      <c r="F45" s="225"/>
      <c r="G45" s="226"/>
      <c r="H45" s="158"/>
      <c r="I45" s="159"/>
      <c r="J45" s="159" t="str">
        <f>IFERROR(VLOOKUP(B44,หน่วยนอกอาคาร,2,FALSE),"")</f>
        <v/>
      </c>
      <c r="K45" s="158">
        <f t="shared" ref="K45" si="2">IFERROR(I45*H45,0)</f>
        <v>0</v>
      </c>
      <c r="L45" s="176" t="s">
        <v>366</v>
      </c>
    </row>
    <row r="46" spans="1:12" ht="22.2" customHeight="1" x14ac:dyDescent="0.6">
      <c r="A46" s="179"/>
      <c r="B46" s="215"/>
      <c r="C46" s="216"/>
      <c r="D46" s="216"/>
      <c r="E46" s="216"/>
      <c r="F46" s="216"/>
      <c r="G46" s="217"/>
      <c r="H46" s="180"/>
      <c r="I46" s="234" t="s">
        <v>830</v>
      </c>
      <c r="J46" s="217"/>
      <c r="K46" s="181">
        <f>K45</f>
        <v>0</v>
      </c>
      <c r="L46" s="182" t="s">
        <v>366</v>
      </c>
    </row>
    <row r="47" spans="1:12" ht="22.2" customHeight="1" x14ac:dyDescent="0.6">
      <c r="A47" s="179"/>
      <c r="B47" s="235"/>
      <c r="C47" s="229"/>
      <c r="D47" s="229"/>
      <c r="E47" s="229"/>
      <c r="F47" s="229"/>
      <c r="G47" s="230"/>
      <c r="H47" s="180"/>
      <c r="I47" s="183"/>
      <c r="J47" s="183"/>
      <c r="K47" s="184"/>
      <c r="L47" s="182"/>
    </row>
    <row r="48" spans="1:12" ht="22.2" customHeight="1" x14ac:dyDescent="0.6">
      <c r="A48" s="185"/>
      <c r="B48" s="235"/>
      <c r="C48" s="229"/>
      <c r="D48" s="229"/>
      <c r="E48" s="229"/>
      <c r="F48" s="229"/>
      <c r="G48" s="230"/>
      <c r="H48" s="206"/>
      <c r="I48" s="185"/>
      <c r="J48" s="183" t="s">
        <v>833</v>
      </c>
      <c r="K48" s="207" t="e">
        <f>K42+#REF!+K38+K46</f>
        <v>#REF!</v>
      </c>
      <c r="L48" s="186" t="s">
        <v>366</v>
      </c>
    </row>
    <row r="49" spans="1:16" ht="22.2" customHeight="1" x14ac:dyDescent="0.6">
      <c r="A49" s="185"/>
      <c r="B49" s="208"/>
      <c r="C49" s="208"/>
      <c r="D49" s="208"/>
      <c r="E49" s="208"/>
      <c r="F49" s="208"/>
      <c r="G49" s="208"/>
      <c r="H49" s="209"/>
      <c r="I49" s="185"/>
      <c r="J49" s="183" t="s">
        <v>834</v>
      </c>
      <c r="K49" s="210">
        <f>K15+K16</f>
        <v>0</v>
      </c>
      <c r="L49" s="186" t="s">
        <v>366</v>
      </c>
    </row>
    <row r="50" spans="1:16" ht="22.2" customHeight="1" x14ac:dyDescent="0.6">
      <c r="A50" s="185"/>
      <c r="B50" s="208"/>
      <c r="C50" s="208"/>
      <c r="D50" s="208"/>
      <c r="E50" s="208"/>
      <c r="F50" s="208"/>
      <c r="G50" s="208"/>
      <c r="H50" s="209"/>
      <c r="I50" s="185"/>
      <c r="J50" s="183" t="s">
        <v>835</v>
      </c>
      <c r="K50" s="210" t="e">
        <f>K48-K49</f>
        <v>#REF!</v>
      </c>
      <c r="L50" s="186" t="s">
        <v>366</v>
      </c>
    </row>
    <row r="51" spans="1:16" ht="22.2" customHeight="1" x14ac:dyDescent="0.6">
      <c r="A51" s="185"/>
      <c r="B51" s="208"/>
      <c r="C51" s="208"/>
      <c r="D51" s="208"/>
      <c r="E51" s="208"/>
      <c r="F51" s="208"/>
      <c r="G51" s="208"/>
      <c r="H51" s="231" t="s">
        <v>836</v>
      </c>
      <c r="I51" s="229"/>
      <c r="J51" s="230"/>
      <c r="K51" s="207" t="e">
        <f>(K38+K42-K49)/(K20+G20)</f>
        <v>#DIV/0!</v>
      </c>
      <c r="L51" s="186" t="s">
        <v>809</v>
      </c>
    </row>
    <row r="52" spans="1:16" ht="22.2" customHeight="1" x14ac:dyDescent="0.6">
      <c r="A52" s="185"/>
      <c r="B52" s="208"/>
      <c r="C52" s="208"/>
      <c r="D52" s="208"/>
      <c r="E52" s="208"/>
      <c r="F52" s="208"/>
      <c r="G52" s="208"/>
      <c r="H52" s="206"/>
      <c r="I52" s="185"/>
      <c r="J52" s="211" t="s">
        <v>837</v>
      </c>
      <c r="K52" s="207" t="e">
        <f>K50/(K20+G20)</f>
        <v>#REF!</v>
      </c>
      <c r="L52" s="186" t="s">
        <v>809</v>
      </c>
    </row>
    <row r="53" spans="1:16" ht="22.2" customHeight="1" x14ac:dyDescent="0.6">
      <c r="A53" s="187"/>
      <c r="B53" s="208"/>
      <c r="C53" s="208"/>
      <c r="D53" s="208"/>
      <c r="E53" s="208"/>
      <c r="F53" s="208"/>
      <c r="G53" s="208"/>
      <c r="H53" s="188"/>
      <c r="I53" s="183"/>
      <c r="J53" s="183" t="s">
        <v>838</v>
      </c>
      <c r="K53" s="212">
        <f>(K20+G20)/K5</f>
        <v>0</v>
      </c>
      <c r="L53" s="186" t="s">
        <v>366</v>
      </c>
    </row>
    <row r="54" spans="1:16" ht="32.25" customHeight="1" x14ac:dyDescent="0.6">
      <c r="A54" s="231" t="s">
        <v>839</v>
      </c>
      <c r="B54" s="229"/>
      <c r="C54" s="230"/>
      <c r="D54" s="182"/>
      <c r="E54" s="208"/>
      <c r="F54" s="182"/>
      <c r="G54" s="182"/>
      <c r="H54" s="228" t="s">
        <v>840</v>
      </c>
      <c r="I54" s="229"/>
      <c r="J54" s="229"/>
      <c r="K54" s="229"/>
      <c r="L54" s="230"/>
    </row>
    <row r="55" spans="1:16" ht="48.75" customHeight="1" x14ac:dyDescent="0.6">
      <c r="A55" s="228" t="s">
        <v>841</v>
      </c>
      <c r="B55" s="229"/>
      <c r="C55" s="230"/>
      <c r="D55" s="228" t="s">
        <v>842</v>
      </c>
      <c r="E55" s="229"/>
      <c r="F55" s="230"/>
      <c r="G55" s="182"/>
      <c r="H55" s="228" t="s">
        <v>843</v>
      </c>
      <c r="I55" s="229"/>
      <c r="J55" s="229"/>
      <c r="K55" s="229"/>
      <c r="L55" s="230"/>
    </row>
    <row r="56" spans="1:16" ht="20.25" customHeight="1" x14ac:dyDescent="0.6">
      <c r="A56" s="231" t="str">
        <f>C8</f>
        <v>นางสาวพัชรพรรณ   พึ่งพา</v>
      </c>
      <c r="B56" s="229"/>
      <c r="C56" s="230"/>
      <c r="D56" s="231" t="s">
        <v>446</v>
      </c>
      <c r="E56" s="229"/>
      <c r="F56" s="230"/>
      <c r="G56" s="182"/>
      <c r="H56" s="231" t="s">
        <v>844</v>
      </c>
      <c r="I56" s="229"/>
      <c r="J56" s="229"/>
      <c r="K56" s="229"/>
      <c r="L56" s="230"/>
    </row>
    <row r="57" spans="1:16" ht="20.25" customHeight="1" x14ac:dyDescent="0.6">
      <c r="A57" s="231" t="str">
        <f>VLOOKUP(A56,'Ref.3'!M3:O25,3,0)</f>
        <v>Sales Supervisor</v>
      </c>
      <c r="B57" s="229"/>
      <c r="C57" s="230"/>
      <c r="D57" s="231" t="s">
        <v>447</v>
      </c>
      <c r="E57" s="229"/>
      <c r="F57" s="230"/>
      <c r="G57" s="182"/>
      <c r="H57" s="236" t="s">
        <v>845</v>
      </c>
      <c r="I57" s="229"/>
      <c r="J57" s="229"/>
      <c r="K57" s="229"/>
      <c r="L57" s="230"/>
    </row>
    <row r="58" spans="1:16" ht="20.25" customHeight="1" x14ac:dyDescent="0.6">
      <c r="A58" s="186"/>
      <c r="B58" s="186"/>
      <c r="C58" s="186"/>
      <c r="D58" s="186"/>
      <c r="E58" s="182"/>
      <c r="F58" s="186"/>
      <c r="G58" s="186"/>
      <c r="H58" s="188"/>
      <c r="I58" s="188"/>
      <c r="J58" s="182"/>
      <c r="K58" s="182"/>
      <c r="L58" s="189"/>
      <c r="N58" s="228"/>
      <c r="O58" s="229"/>
      <c r="P58" s="230"/>
    </row>
    <row r="59" spans="1:16" ht="19.8" customHeight="1" x14ac:dyDescent="0.6">
      <c r="A59" s="231" t="s">
        <v>846</v>
      </c>
      <c r="B59" s="229"/>
      <c r="C59" s="230"/>
      <c r="D59" s="186"/>
      <c r="E59" s="186"/>
      <c r="F59" s="186"/>
      <c r="G59" s="186"/>
      <c r="H59" s="228" t="s">
        <v>847</v>
      </c>
      <c r="I59" s="229"/>
      <c r="J59" s="229"/>
      <c r="K59" s="229"/>
      <c r="L59" s="230"/>
    </row>
    <row r="60" spans="1:16" ht="48.75" customHeight="1" x14ac:dyDescent="0.6">
      <c r="A60" s="228" t="s">
        <v>841</v>
      </c>
      <c r="B60" s="229"/>
      <c r="C60" s="230"/>
      <c r="D60" s="228" t="s">
        <v>848</v>
      </c>
      <c r="E60" s="229"/>
      <c r="F60" s="230"/>
      <c r="G60" s="213"/>
      <c r="H60" s="228" t="s">
        <v>849</v>
      </c>
      <c r="I60" s="229"/>
      <c r="J60" s="229"/>
      <c r="K60" s="229"/>
      <c r="L60" s="230"/>
    </row>
    <row r="61" spans="1:16" ht="45.75" customHeight="1" x14ac:dyDescent="0.6">
      <c r="A61" s="231" t="s">
        <v>850</v>
      </c>
      <c r="B61" s="229"/>
      <c r="C61" s="230"/>
      <c r="D61" s="231" t="s">
        <v>618</v>
      </c>
      <c r="E61" s="229"/>
      <c r="F61" s="230"/>
      <c r="G61" s="213"/>
      <c r="H61" s="231" t="s">
        <v>467</v>
      </c>
      <c r="I61" s="229"/>
      <c r="J61" s="229"/>
      <c r="K61" s="229"/>
      <c r="L61" s="230"/>
    </row>
    <row r="62" spans="1:16" ht="19.8" customHeight="1" x14ac:dyDescent="0.6">
      <c r="A62" s="231" t="s">
        <v>854</v>
      </c>
      <c r="B62" s="229"/>
      <c r="C62" s="230"/>
      <c r="D62" s="231" t="s">
        <v>706</v>
      </c>
      <c r="E62" s="229"/>
      <c r="F62" s="230"/>
      <c r="G62" s="213"/>
      <c r="H62" s="231" t="str">
        <f>VLOOKUP(H61,'Ref.3'!I8:J10,2,0)</f>
        <v>ผู้บริหารสายงาน Non cable</v>
      </c>
      <c r="I62" s="229"/>
      <c r="J62" s="229"/>
      <c r="K62" s="229"/>
      <c r="L62" s="230"/>
    </row>
    <row r="63" spans="1:16" ht="14.25" customHeight="1" x14ac:dyDescent="0.6">
      <c r="A63" s="213"/>
      <c r="B63" s="213"/>
      <c r="C63" s="213"/>
      <c r="D63" s="213"/>
      <c r="E63" s="213"/>
      <c r="F63" s="213"/>
      <c r="G63" s="213"/>
      <c r="H63" s="213"/>
      <c r="I63" s="213"/>
      <c r="J63" s="213"/>
      <c r="K63" s="213"/>
      <c r="L63" s="213"/>
    </row>
    <row r="64" spans="1:16" ht="14.25" customHeight="1" x14ac:dyDescent="0.6">
      <c r="A64" s="213"/>
      <c r="B64" s="213"/>
      <c r="C64" s="213"/>
      <c r="E64" s="213"/>
      <c r="H64" s="213"/>
      <c r="I64" s="213"/>
      <c r="J64" s="213"/>
      <c r="K64" s="213"/>
      <c r="L64" s="213"/>
    </row>
    <row r="65" spans="1:12" ht="14.25" customHeight="1" x14ac:dyDescent="0.6">
      <c r="A65" s="213"/>
      <c r="B65" s="213"/>
      <c r="C65" s="213"/>
      <c r="H65" s="213"/>
      <c r="I65" s="213"/>
      <c r="J65" s="213"/>
      <c r="K65" s="213"/>
      <c r="L65" s="213"/>
    </row>
    <row r="66" spans="1:12" ht="14.25" customHeight="1" x14ac:dyDescent="0.6">
      <c r="A66" s="213"/>
      <c r="B66" s="213"/>
      <c r="C66" s="213"/>
      <c r="H66" s="213"/>
      <c r="I66" s="213"/>
      <c r="J66" s="213"/>
      <c r="K66" s="213"/>
      <c r="L66" s="213"/>
    </row>
    <row r="67" spans="1:12" ht="14.25" customHeight="1" x14ac:dyDescent="0.6"/>
    <row r="68" spans="1:12" ht="14.25" customHeight="1" x14ac:dyDescent="0.6"/>
    <row r="69" spans="1:12" ht="14.25" customHeight="1" x14ac:dyDescent="0.6"/>
    <row r="70" spans="1:12" ht="14.25" customHeight="1" x14ac:dyDescent="0.6"/>
    <row r="71" spans="1:12" ht="14.25" customHeight="1" x14ac:dyDescent="0.6"/>
    <row r="72" spans="1:12" ht="14.25" customHeight="1" x14ac:dyDescent="0.6"/>
    <row r="73" spans="1:12" ht="14.25" customHeight="1" x14ac:dyDescent="0.6"/>
    <row r="74" spans="1:12" ht="14.25" customHeight="1" x14ac:dyDescent="0.6"/>
    <row r="75" spans="1:12" ht="14.25" customHeight="1" x14ac:dyDescent="0.6"/>
    <row r="76" spans="1:12" ht="14.25" customHeight="1" x14ac:dyDescent="0.6"/>
    <row r="77" spans="1:12" ht="14.25" customHeight="1" x14ac:dyDescent="0.6"/>
    <row r="78" spans="1:12" ht="14.25" customHeight="1" x14ac:dyDescent="0.6"/>
    <row r="79" spans="1:12" ht="14.25" customHeight="1" x14ac:dyDescent="0.6"/>
    <row r="80" spans="1:12" ht="14.25" customHeight="1" x14ac:dyDescent="0.6"/>
    <row r="81" ht="14.25" customHeight="1" x14ac:dyDescent="0.6"/>
    <row r="82" ht="14.25" customHeight="1" x14ac:dyDescent="0.6"/>
    <row r="83" ht="14.25" customHeight="1" x14ac:dyDescent="0.6"/>
    <row r="84" ht="14.25" customHeight="1" x14ac:dyDescent="0.6"/>
    <row r="85" ht="14.25" customHeight="1" x14ac:dyDescent="0.6"/>
    <row r="86" ht="14.25" customHeight="1" x14ac:dyDescent="0.6"/>
    <row r="87" ht="14.25" customHeight="1" x14ac:dyDescent="0.6"/>
    <row r="88" ht="14.25" customHeight="1" x14ac:dyDescent="0.6"/>
    <row r="89" ht="14.25" customHeight="1" x14ac:dyDescent="0.6"/>
    <row r="90" ht="14.25" customHeight="1" x14ac:dyDescent="0.6"/>
    <row r="91" ht="14.25" customHeight="1" x14ac:dyDescent="0.6"/>
    <row r="92" ht="14.25" customHeight="1" x14ac:dyDescent="0.6"/>
    <row r="93" ht="14.25" customHeight="1" x14ac:dyDescent="0.6"/>
    <row r="94" ht="14.25" customHeight="1" x14ac:dyDescent="0.6"/>
    <row r="95" ht="14.25" customHeight="1" x14ac:dyDescent="0.6"/>
    <row r="96" ht="14.25" customHeight="1" x14ac:dyDescent="0.6"/>
    <row r="97" ht="14.25" customHeight="1" x14ac:dyDescent="0.6"/>
    <row r="98" ht="14.25" customHeight="1" x14ac:dyDescent="0.6"/>
    <row r="99" ht="14.25" customHeight="1" x14ac:dyDescent="0.6"/>
    <row r="100" ht="14.25" customHeight="1" x14ac:dyDescent="0.6"/>
    <row r="101" ht="14.25" customHeight="1" x14ac:dyDescent="0.6"/>
    <row r="102" ht="14.25" customHeight="1" x14ac:dyDescent="0.6"/>
    <row r="103" ht="14.25" customHeight="1" x14ac:dyDescent="0.6"/>
    <row r="104" ht="14.25" customHeight="1" x14ac:dyDescent="0.6"/>
    <row r="105" ht="14.25" customHeight="1" x14ac:dyDescent="0.6"/>
    <row r="106" ht="14.25" customHeight="1" x14ac:dyDescent="0.6"/>
    <row r="107" ht="14.25" customHeight="1" x14ac:dyDescent="0.6"/>
    <row r="108" ht="14.25" customHeight="1" x14ac:dyDescent="0.6"/>
    <row r="109" ht="14.25" customHeight="1" x14ac:dyDescent="0.6"/>
    <row r="110" ht="14.25" customHeight="1" x14ac:dyDescent="0.6"/>
    <row r="111" ht="14.25" customHeight="1" x14ac:dyDescent="0.6"/>
    <row r="112" ht="14.25" customHeight="1" x14ac:dyDescent="0.6"/>
    <row r="113" ht="14.25" customHeight="1" x14ac:dyDescent="0.6"/>
    <row r="114" ht="14.25" customHeight="1" x14ac:dyDescent="0.6"/>
    <row r="115" ht="14.25" customHeight="1" x14ac:dyDescent="0.6"/>
    <row r="116" ht="14.25" customHeight="1" x14ac:dyDescent="0.6"/>
    <row r="117" ht="14.25" customHeight="1" x14ac:dyDescent="0.6"/>
    <row r="118" ht="14.25" customHeight="1" x14ac:dyDescent="0.6"/>
    <row r="119" ht="14.25" customHeight="1" x14ac:dyDescent="0.6"/>
    <row r="120" ht="14.25" customHeight="1" x14ac:dyDescent="0.6"/>
    <row r="121" ht="14.25" customHeight="1" x14ac:dyDescent="0.6"/>
    <row r="122" ht="14.25" customHeight="1" x14ac:dyDescent="0.6"/>
    <row r="123" ht="14.25" customHeight="1" x14ac:dyDescent="0.6"/>
    <row r="124" ht="14.25" customHeight="1" x14ac:dyDescent="0.6"/>
    <row r="125" ht="14.25" customHeight="1" x14ac:dyDescent="0.6"/>
    <row r="126" ht="14.25" customHeight="1" x14ac:dyDescent="0.6"/>
    <row r="127" ht="14.25" customHeight="1" x14ac:dyDescent="0.6"/>
    <row r="128" ht="14.25" customHeight="1" x14ac:dyDescent="0.6"/>
    <row r="129" ht="14.25" customHeight="1" x14ac:dyDescent="0.6"/>
    <row r="130" ht="14.25" customHeight="1" x14ac:dyDescent="0.6"/>
    <row r="131" ht="14.25" customHeight="1" x14ac:dyDescent="0.6"/>
    <row r="132" ht="14.25" customHeight="1" x14ac:dyDescent="0.6"/>
    <row r="133" ht="14.25" customHeight="1" x14ac:dyDescent="0.6"/>
    <row r="134" ht="14.25" customHeight="1" x14ac:dyDescent="0.6"/>
    <row r="135" ht="14.25" customHeight="1" x14ac:dyDescent="0.6"/>
    <row r="136" ht="14.25" customHeight="1" x14ac:dyDescent="0.6"/>
    <row r="137" ht="14.25" customHeight="1" x14ac:dyDescent="0.6"/>
    <row r="138" ht="14.25" customHeight="1" x14ac:dyDescent="0.6"/>
    <row r="139" ht="14.25" customHeight="1" x14ac:dyDescent="0.6"/>
    <row r="140" ht="14.25" customHeight="1" x14ac:dyDescent="0.6"/>
    <row r="141" ht="14.25" customHeight="1" x14ac:dyDescent="0.6"/>
    <row r="142" ht="14.25" customHeight="1" x14ac:dyDescent="0.6"/>
    <row r="143" ht="14.25" customHeight="1" x14ac:dyDescent="0.6"/>
    <row r="144" ht="14.25" customHeight="1" x14ac:dyDescent="0.6"/>
    <row r="145" ht="14.25" customHeight="1" x14ac:dyDescent="0.6"/>
    <row r="146" ht="14.25" customHeight="1" x14ac:dyDescent="0.6"/>
    <row r="147" ht="14.25" customHeight="1" x14ac:dyDescent="0.6"/>
    <row r="148" ht="14.25" customHeight="1" x14ac:dyDescent="0.6"/>
    <row r="149" ht="14.25" customHeight="1" x14ac:dyDescent="0.6"/>
    <row r="150" ht="14.25" customHeight="1" x14ac:dyDescent="0.6"/>
    <row r="151" ht="14.25" customHeight="1" x14ac:dyDescent="0.6"/>
    <row r="152" ht="14.25" customHeight="1" x14ac:dyDescent="0.6"/>
    <row r="153" ht="14.25" customHeight="1" x14ac:dyDescent="0.6"/>
    <row r="154" ht="14.25" customHeight="1" x14ac:dyDescent="0.6"/>
    <row r="155" ht="14.25" customHeight="1" x14ac:dyDescent="0.6"/>
    <row r="156" ht="14.25" customHeight="1" x14ac:dyDescent="0.6"/>
    <row r="157" ht="14.25" customHeight="1" x14ac:dyDescent="0.6"/>
    <row r="158" ht="14.25" customHeight="1" x14ac:dyDescent="0.6"/>
    <row r="159" ht="14.25" customHeight="1" x14ac:dyDescent="0.6"/>
    <row r="160" ht="14.25" customHeight="1" x14ac:dyDescent="0.6"/>
    <row r="161" ht="14.25" customHeight="1" x14ac:dyDescent="0.6"/>
    <row r="162" ht="14.25" customHeight="1" x14ac:dyDescent="0.6"/>
    <row r="163" ht="14.25" customHeight="1" x14ac:dyDescent="0.6"/>
    <row r="164" ht="14.25" customHeight="1" x14ac:dyDescent="0.6"/>
    <row r="165" ht="14.25" customHeight="1" x14ac:dyDescent="0.6"/>
    <row r="166" ht="14.25" customHeight="1" x14ac:dyDescent="0.6"/>
    <row r="167" ht="14.25" customHeight="1" x14ac:dyDescent="0.6"/>
    <row r="168" ht="14.25" customHeight="1" x14ac:dyDescent="0.6"/>
    <row r="169" ht="14.25" customHeight="1" x14ac:dyDescent="0.6"/>
    <row r="170" ht="14.25" customHeight="1" x14ac:dyDescent="0.6"/>
    <row r="171" ht="14.25" customHeight="1" x14ac:dyDescent="0.6"/>
    <row r="172" ht="14.25" customHeight="1" x14ac:dyDescent="0.6"/>
    <row r="173" ht="14.25" customHeight="1" x14ac:dyDescent="0.6"/>
    <row r="174" ht="14.25" customHeight="1" x14ac:dyDescent="0.6"/>
    <row r="175" ht="14.25" customHeight="1" x14ac:dyDescent="0.6"/>
    <row r="176" ht="14.25" customHeight="1" x14ac:dyDescent="0.6"/>
    <row r="177" ht="14.25" customHeight="1" x14ac:dyDescent="0.6"/>
    <row r="178" ht="14.25" customHeight="1" x14ac:dyDescent="0.6"/>
    <row r="179" ht="14.25" customHeight="1" x14ac:dyDescent="0.6"/>
    <row r="180" ht="14.25" customHeight="1" x14ac:dyDescent="0.6"/>
    <row r="181" ht="14.25" customHeight="1" x14ac:dyDescent="0.6"/>
    <row r="182" ht="14.25" customHeight="1" x14ac:dyDescent="0.6"/>
    <row r="183" ht="14.25" customHeight="1" x14ac:dyDescent="0.6"/>
    <row r="184" ht="14.25" customHeight="1" x14ac:dyDescent="0.6"/>
    <row r="185" ht="14.25" customHeight="1" x14ac:dyDescent="0.6"/>
    <row r="186" ht="14.25" customHeight="1" x14ac:dyDescent="0.6"/>
    <row r="187" ht="14.25" customHeight="1" x14ac:dyDescent="0.6"/>
    <row r="188" ht="14.25" customHeight="1" x14ac:dyDescent="0.6"/>
    <row r="189" ht="14.25" customHeight="1" x14ac:dyDescent="0.6"/>
    <row r="190" ht="14.25" customHeight="1" x14ac:dyDescent="0.6"/>
    <row r="191" ht="14.25" customHeight="1" x14ac:dyDescent="0.6"/>
    <row r="192" ht="14.25" customHeight="1" x14ac:dyDescent="0.6"/>
    <row r="193" ht="14.25" customHeight="1" x14ac:dyDescent="0.6"/>
    <row r="194" ht="14.25" customHeight="1" x14ac:dyDescent="0.6"/>
    <row r="195" ht="14.25" customHeight="1" x14ac:dyDescent="0.6"/>
    <row r="196" ht="14.25" customHeight="1" x14ac:dyDescent="0.6"/>
    <row r="197" ht="14.25" customHeight="1" x14ac:dyDescent="0.6"/>
    <row r="198" ht="14.25" customHeight="1" x14ac:dyDescent="0.6"/>
    <row r="199" ht="14.25" customHeight="1" x14ac:dyDescent="0.6"/>
    <row r="200" ht="14.25" customHeight="1" x14ac:dyDescent="0.6"/>
    <row r="201" ht="14.25" customHeight="1" x14ac:dyDescent="0.6"/>
    <row r="202" ht="14.25" customHeight="1" x14ac:dyDescent="0.6"/>
    <row r="203" ht="14.25" customHeight="1" x14ac:dyDescent="0.6"/>
    <row r="204" ht="14.25" customHeight="1" x14ac:dyDescent="0.6"/>
    <row r="205" ht="14.25" customHeight="1" x14ac:dyDescent="0.6"/>
    <row r="206" ht="14.25" customHeight="1" x14ac:dyDescent="0.6"/>
    <row r="207" ht="14.25" customHeight="1" x14ac:dyDescent="0.6"/>
    <row r="208" ht="14.25" customHeight="1" x14ac:dyDescent="0.6"/>
    <row r="209" ht="14.25" customHeight="1" x14ac:dyDescent="0.6"/>
    <row r="210" ht="14.25" customHeight="1" x14ac:dyDescent="0.6"/>
    <row r="211" ht="14.25" customHeight="1" x14ac:dyDescent="0.6"/>
    <row r="212" ht="14.25" customHeight="1" x14ac:dyDescent="0.6"/>
    <row r="213" ht="14.25" customHeight="1" x14ac:dyDescent="0.6"/>
    <row r="214" ht="14.25" customHeight="1" x14ac:dyDescent="0.6"/>
    <row r="215" ht="14.25" customHeight="1" x14ac:dyDescent="0.6"/>
    <row r="216" ht="14.25" customHeight="1" x14ac:dyDescent="0.6"/>
    <row r="217" ht="14.25" customHeight="1" x14ac:dyDescent="0.6"/>
    <row r="218" ht="14.25" customHeight="1" x14ac:dyDescent="0.6"/>
    <row r="219" ht="14.25" customHeight="1" x14ac:dyDescent="0.6"/>
    <row r="220" ht="14.25" customHeight="1" x14ac:dyDescent="0.6"/>
    <row r="221" ht="14.25" customHeight="1" x14ac:dyDescent="0.6"/>
    <row r="222" ht="14.25" customHeight="1" x14ac:dyDescent="0.6"/>
    <row r="223" ht="14.25" customHeight="1" x14ac:dyDescent="0.6"/>
    <row r="224" ht="14.25" customHeight="1" x14ac:dyDescent="0.6"/>
    <row r="225" ht="14.25" customHeight="1" x14ac:dyDescent="0.6"/>
    <row r="226" ht="14.25" customHeight="1" x14ac:dyDescent="0.6"/>
    <row r="227" ht="14.25" customHeight="1" x14ac:dyDescent="0.6"/>
    <row r="228" ht="14.25" customHeight="1" x14ac:dyDescent="0.6"/>
    <row r="229" ht="14.25" customHeight="1" x14ac:dyDescent="0.6"/>
    <row r="230" ht="14.25" customHeight="1" x14ac:dyDescent="0.6"/>
    <row r="231" ht="14.25" customHeight="1" x14ac:dyDescent="0.6"/>
    <row r="232" ht="14.25" customHeight="1" x14ac:dyDescent="0.6"/>
    <row r="233" ht="14.25" customHeight="1" x14ac:dyDescent="0.6"/>
    <row r="234" ht="14.25" customHeight="1" x14ac:dyDescent="0.6"/>
    <row r="235" ht="14.25" customHeight="1" x14ac:dyDescent="0.6"/>
    <row r="236" ht="14.25" customHeight="1" x14ac:dyDescent="0.6"/>
    <row r="237" ht="14.25" customHeight="1" x14ac:dyDescent="0.6"/>
    <row r="238" ht="14.25" customHeight="1" x14ac:dyDescent="0.6"/>
    <row r="239" ht="14.25" customHeight="1" x14ac:dyDescent="0.6"/>
    <row r="240" ht="14.25" customHeight="1" x14ac:dyDescent="0.6"/>
    <row r="241" ht="14.25" customHeight="1" x14ac:dyDescent="0.6"/>
    <row r="242" ht="14.25" customHeight="1" x14ac:dyDescent="0.6"/>
    <row r="243" ht="14.25" customHeight="1" x14ac:dyDescent="0.6"/>
    <row r="244" ht="14.25" customHeight="1" x14ac:dyDescent="0.6"/>
    <row r="245" ht="14.25" customHeight="1" x14ac:dyDescent="0.6"/>
    <row r="246" ht="14.25" customHeight="1" x14ac:dyDescent="0.6"/>
    <row r="247" ht="14.25" customHeight="1" x14ac:dyDescent="0.6"/>
    <row r="248" ht="14.25" customHeight="1" x14ac:dyDescent="0.6"/>
    <row r="249" ht="14.25" customHeight="1" x14ac:dyDescent="0.6"/>
    <row r="250" ht="14.25" customHeight="1" x14ac:dyDescent="0.6"/>
    <row r="251" ht="14.25" customHeight="1" x14ac:dyDescent="0.6"/>
    <row r="252" ht="14.25" customHeight="1" x14ac:dyDescent="0.6"/>
    <row r="253" ht="14.25" customHeight="1" x14ac:dyDescent="0.6"/>
    <row r="254" ht="14.25" customHeight="1" x14ac:dyDescent="0.6"/>
    <row r="255" ht="14.25" customHeight="1" x14ac:dyDescent="0.6"/>
    <row r="256" ht="14.25" customHeight="1" x14ac:dyDescent="0.6"/>
    <row r="257" ht="14.25" customHeight="1" x14ac:dyDescent="0.6"/>
    <row r="258" ht="14.25" customHeight="1" x14ac:dyDescent="0.6"/>
    <row r="259" ht="14.25" customHeight="1" x14ac:dyDescent="0.6"/>
    <row r="260" ht="14.25" customHeight="1" x14ac:dyDescent="0.6"/>
    <row r="261" ht="14.25" customHeight="1" x14ac:dyDescent="0.6"/>
    <row r="262" ht="14.25" customHeight="1" x14ac:dyDescent="0.6"/>
    <row r="263" ht="14.25" customHeight="1" x14ac:dyDescent="0.6"/>
    <row r="264" ht="14.25" customHeight="1" x14ac:dyDescent="0.6"/>
    <row r="265" ht="14.25" customHeight="1" x14ac:dyDescent="0.6"/>
    <row r="266" ht="14.25" customHeight="1" x14ac:dyDescent="0.6"/>
    <row r="267" ht="14.25" customHeight="1" x14ac:dyDescent="0.6"/>
    <row r="268" ht="14.25" customHeight="1" x14ac:dyDescent="0.6"/>
    <row r="269" ht="14.25" customHeight="1" x14ac:dyDescent="0.6"/>
    <row r="270" ht="14.25" customHeight="1" x14ac:dyDescent="0.6"/>
    <row r="271" ht="14.25" customHeight="1" x14ac:dyDescent="0.6"/>
    <row r="272" ht="14.25" customHeight="1" x14ac:dyDescent="0.6"/>
    <row r="273" ht="14.25" customHeight="1" x14ac:dyDescent="0.6"/>
    <row r="274" ht="14.25" customHeight="1" x14ac:dyDescent="0.6"/>
    <row r="275" ht="14.25" customHeight="1" x14ac:dyDescent="0.6"/>
    <row r="276" ht="14.25" customHeight="1" x14ac:dyDescent="0.6"/>
    <row r="277" ht="14.25" customHeight="1" x14ac:dyDescent="0.6"/>
    <row r="278" ht="14.25" customHeight="1" x14ac:dyDescent="0.6"/>
    <row r="279" ht="14.25" customHeight="1" x14ac:dyDescent="0.6"/>
    <row r="280" ht="14.25" customHeight="1" x14ac:dyDescent="0.6"/>
    <row r="281" ht="14.25" customHeight="1" x14ac:dyDescent="0.6"/>
    <row r="282" ht="14.25" customHeight="1" x14ac:dyDescent="0.6"/>
    <row r="283" ht="14.25" customHeight="1" x14ac:dyDescent="0.6"/>
    <row r="284" ht="14.25" customHeight="1" x14ac:dyDescent="0.6"/>
    <row r="285" ht="14.25" customHeight="1" x14ac:dyDescent="0.6"/>
    <row r="286" ht="14.25" customHeight="1" x14ac:dyDescent="0.6"/>
    <row r="287" ht="14.25" customHeight="1" x14ac:dyDescent="0.6"/>
    <row r="288" ht="14.25" customHeight="1" x14ac:dyDescent="0.6"/>
    <row r="289" ht="14.25" customHeight="1" x14ac:dyDescent="0.6"/>
    <row r="290" ht="14.25" customHeight="1" x14ac:dyDescent="0.6"/>
    <row r="291" ht="14.25" customHeight="1" x14ac:dyDescent="0.6"/>
    <row r="292" ht="14.25" customHeight="1" x14ac:dyDescent="0.6"/>
    <row r="293" ht="14.25" customHeight="1" x14ac:dyDescent="0.6"/>
    <row r="294" ht="14.25" customHeight="1" x14ac:dyDescent="0.6"/>
    <row r="295" ht="14.25" customHeight="1" x14ac:dyDescent="0.6"/>
    <row r="296" ht="14.25" customHeight="1" x14ac:dyDescent="0.6"/>
    <row r="297" ht="14.25" customHeight="1" x14ac:dyDescent="0.6"/>
    <row r="298" ht="14.25" customHeight="1" x14ac:dyDescent="0.6"/>
    <row r="299" ht="14.25" customHeight="1" x14ac:dyDescent="0.6"/>
    <row r="300" ht="14.25" customHeight="1" x14ac:dyDescent="0.6"/>
    <row r="301" ht="14.25" customHeight="1" x14ac:dyDescent="0.6"/>
    <row r="302" ht="14.25" customHeight="1" x14ac:dyDescent="0.6"/>
    <row r="303" ht="14.25" customHeight="1" x14ac:dyDescent="0.6"/>
    <row r="304" ht="14.25" customHeight="1" x14ac:dyDescent="0.6"/>
    <row r="305" ht="14.25" customHeight="1" x14ac:dyDescent="0.6"/>
    <row r="306" ht="14.25" customHeight="1" x14ac:dyDescent="0.6"/>
    <row r="307" ht="14.25" customHeight="1" x14ac:dyDescent="0.6"/>
    <row r="308" ht="14.25" customHeight="1" x14ac:dyDescent="0.6"/>
    <row r="309" ht="14.25" customHeight="1" x14ac:dyDescent="0.6"/>
    <row r="310" ht="14.25" customHeight="1" x14ac:dyDescent="0.6"/>
    <row r="311" ht="14.25" customHeight="1" x14ac:dyDescent="0.6"/>
    <row r="312" ht="14.25" customHeight="1" x14ac:dyDescent="0.6"/>
    <row r="313" ht="14.25" customHeight="1" x14ac:dyDescent="0.6"/>
    <row r="314" ht="14.25" customHeight="1" x14ac:dyDescent="0.6"/>
    <row r="315" ht="14.25" customHeight="1" x14ac:dyDescent="0.6"/>
    <row r="316" ht="14.25" customHeight="1" x14ac:dyDescent="0.6"/>
    <row r="317" ht="14.25" customHeight="1" x14ac:dyDescent="0.6"/>
    <row r="318" ht="14.25" customHeight="1" x14ac:dyDescent="0.6"/>
    <row r="319" ht="14.25" customHeight="1" x14ac:dyDescent="0.6"/>
    <row r="320" ht="14.25" customHeight="1" x14ac:dyDescent="0.6"/>
    <row r="321" ht="14.25" customHeight="1" x14ac:dyDescent="0.6"/>
    <row r="322" ht="14.25" customHeight="1" x14ac:dyDescent="0.6"/>
    <row r="323" ht="14.25" customHeight="1" x14ac:dyDescent="0.6"/>
    <row r="324" ht="14.25" customHeight="1" x14ac:dyDescent="0.6"/>
    <row r="325" ht="14.25" customHeight="1" x14ac:dyDescent="0.6"/>
    <row r="326" ht="14.25" customHeight="1" x14ac:dyDescent="0.6"/>
    <row r="327" ht="14.25" customHeight="1" x14ac:dyDescent="0.6"/>
    <row r="328" ht="14.25" customHeight="1" x14ac:dyDescent="0.6"/>
    <row r="329" ht="14.25" customHeight="1" x14ac:dyDescent="0.6"/>
    <row r="330" ht="14.25" customHeight="1" x14ac:dyDescent="0.6"/>
    <row r="331" ht="14.25" customHeight="1" x14ac:dyDescent="0.6"/>
    <row r="332" ht="14.25" customHeight="1" x14ac:dyDescent="0.6"/>
    <row r="333" ht="14.25" customHeight="1" x14ac:dyDescent="0.6"/>
    <row r="334" ht="14.25" customHeight="1" x14ac:dyDescent="0.6"/>
    <row r="335" ht="14.25" customHeight="1" x14ac:dyDescent="0.6"/>
    <row r="336" ht="14.25" customHeight="1" x14ac:dyDescent="0.6"/>
    <row r="337" ht="14.25" customHeight="1" x14ac:dyDescent="0.6"/>
    <row r="338" ht="14.25" customHeight="1" x14ac:dyDescent="0.6"/>
    <row r="339" ht="14.25" customHeight="1" x14ac:dyDescent="0.6"/>
    <row r="340" ht="14.25" customHeight="1" x14ac:dyDescent="0.6"/>
    <row r="341" ht="14.25" customHeight="1" x14ac:dyDescent="0.6"/>
    <row r="342" ht="14.25" customHeight="1" x14ac:dyDescent="0.6"/>
    <row r="343" ht="14.25" customHeight="1" x14ac:dyDescent="0.6"/>
    <row r="344" ht="14.25" customHeight="1" x14ac:dyDescent="0.6"/>
    <row r="345" ht="14.25" customHeight="1" x14ac:dyDescent="0.6"/>
    <row r="346" ht="14.25" customHeight="1" x14ac:dyDescent="0.6"/>
    <row r="347" ht="14.25" customHeight="1" x14ac:dyDescent="0.6"/>
    <row r="348" ht="14.25" customHeight="1" x14ac:dyDescent="0.6"/>
    <row r="349" ht="14.25" customHeight="1" x14ac:dyDescent="0.6"/>
    <row r="350" ht="14.25" customHeight="1" x14ac:dyDescent="0.6"/>
    <row r="351" ht="14.25" customHeight="1" x14ac:dyDescent="0.6"/>
    <row r="352" ht="14.25" customHeight="1" x14ac:dyDescent="0.6"/>
    <row r="353" ht="14.25" customHeight="1" x14ac:dyDescent="0.6"/>
    <row r="354" ht="14.25" customHeight="1" x14ac:dyDescent="0.6"/>
    <row r="355" ht="14.25" customHeight="1" x14ac:dyDescent="0.6"/>
    <row r="356" ht="14.25" customHeight="1" x14ac:dyDescent="0.6"/>
    <row r="357" ht="14.25" customHeight="1" x14ac:dyDescent="0.6"/>
    <row r="358" ht="14.25" customHeight="1" x14ac:dyDescent="0.6"/>
    <row r="359" ht="14.25" customHeight="1" x14ac:dyDescent="0.6"/>
    <row r="360" ht="14.25" customHeight="1" x14ac:dyDescent="0.6"/>
    <row r="361" ht="14.25" customHeight="1" x14ac:dyDescent="0.6"/>
    <row r="362" ht="14.25" customHeight="1" x14ac:dyDescent="0.6"/>
    <row r="363" ht="14.25" customHeight="1" x14ac:dyDescent="0.6"/>
    <row r="364" ht="14.25" customHeight="1" x14ac:dyDescent="0.6"/>
    <row r="365" ht="14.25" customHeight="1" x14ac:dyDescent="0.6"/>
    <row r="366" ht="14.25" customHeight="1" x14ac:dyDescent="0.6"/>
    <row r="367" ht="14.25" customHeight="1" x14ac:dyDescent="0.6"/>
    <row r="368" ht="14.25" customHeight="1" x14ac:dyDescent="0.6"/>
    <row r="369" ht="14.25" customHeight="1" x14ac:dyDescent="0.6"/>
    <row r="370" ht="14.25" customHeight="1" x14ac:dyDescent="0.6"/>
    <row r="371" ht="14.25" customHeight="1" x14ac:dyDescent="0.6"/>
    <row r="372" ht="14.25" customHeight="1" x14ac:dyDescent="0.6"/>
    <row r="373" ht="14.25" customHeight="1" x14ac:dyDescent="0.6"/>
    <row r="374" ht="14.25" customHeight="1" x14ac:dyDescent="0.6"/>
    <row r="375" ht="14.25" customHeight="1" x14ac:dyDescent="0.6"/>
    <row r="376" ht="14.25" customHeight="1" x14ac:dyDescent="0.6"/>
    <row r="377" ht="14.25" customHeight="1" x14ac:dyDescent="0.6"/>
    <row r="378" ht="14.25" customHeight="1" x14ac:dyDescent="0.6"/>
    <row r="379" ht="14.25" customHeight="1" x14ac:dyDescent="0.6"/>
    <row r="380" ht="14.25" customHeight="1" x14ac:dyDescent="0.6"/>
    <row r="381" ht="14.25" customHeight="1" x14ac:dyDescent="0.6"/>
    <row r="382" ht="14.25" customHeight="1" x14ac:dyDescent="0.6"/>
    <row r="383" ht="14.25" customHeight="1" x14ac:dyDescent="0.6"/>
    <row r="384" ht="14.25" customHeight="1" x14ac:dyDescent="0.6"/>
    <row r="385" ht="14.25" customHeight="1" x14ac:dyDescent="0.6"/>
    <row r="386" ht="14.25" customHeight="1" x14ac:dyDescent="0.6"/>
    <row r="387" ht="14.25" customHeight="1" x14ac:dyDescent="0.6"/>
    <row r="388" ht="14.25" customHeight="1" x14ac:dyDescent="0.6"/>
    <row r="389" ht="14.25" customHeight="1" x14ac:dyDescent="0.6"/>
    <row r="390" ht="14.25" customHeight="1" x14ac:dyDescent="0.6"/>
    <row r="391" ht="14.25" customHeight="1" x14ac:dyDescent="0.6"/>
    <row r="392" ht="14.25" customHeight="1" x14ac:dyDescent="0.6"/>
    <row r="393" ht="14.25" customHeight="1" x14ac:dyDescent="0.6"/>
    <row r="394" ht="14.25" customHeight="1" x14ac:dyDescent="0.6"/>
    <row r="395" ht="14.25" customHeight="1" x14ac:dyDescent="0.6"/>
    <row r="396" ht="14.25" customHeight="1" x14ac:dyDescent="0.6"/>
    <row r="397" ht="14.25" customHeight="1" x14ac:dyDescent="0.6"/>
    <row r="398" ht="14.25" customHeight="1" x14ac:dyDescent="0.6"/>
    <row r="399" ht="14.25" customHeight="1" x14ac:dyDescent="0.6"/>
    <row r="400" ht="14.25" customHeight="1" x14ac:dyDescent="0.6"/>
    <row r="401" ht="14.25" customHeight="1" x14ac:dyDescent="0.6"/>
    <row r="402" ht="14.25" customHeight="1" x14ac:dyDescent="0.6"/>
    <row r="403" ht="14.25" customHeight="1" x14ac:dyDescent="0.6"/>
    <row r="404" ht="14.25" customHeight="1" x14ac:dyDescent="0.6"/>
    <row r="405" ht="14.25" customHeight="1" x14ac:dyDescent="0.6"/>
    <row r="406" ht="14.25" customHeight="1" x14ac:dyDescent="0.6"/>
    <row r="407" ht="14.25" customHeight="1" x14ac:dyDescent="0.6"/>
    <row r="408" ht="14.25" customHeight="1" x14ac:dyDescent="0.6"/>
    <row r="409" ht="14.25" customHeight="1" x14ac:dyDescent="0.6"/>
    <row r="410" ht="14.25" customHeight="1" x14ac:dyDescent="0.6"/>
    <row r="411" ht="14.25" customHeight="1" x14ac:dyDescent="0.6"/>
    <row r="412" ht="14.25" customHeight="1" x14ac:dyDescent="0.6"/>
    <row r="413" ht="14.25" customHeight="1" x14ac:dyDescent="0.6"/>
    <row r="414" ht="14.25" customHeight="1" x14ac:dyDescent="0.6"/>
    <row r="415" ht="14.25" customHeight="1" x14ac:dyDescent="0.6"/>
    <row r="416" ht="14.25" customHeight="1" x14ac:dyDescent="0.6"/>
    <row r="417" ht="14.25" customHeight="1" x14ac:dyDescent="0.6"/>
    <row r="418" ht="14.25" customHeight="1" x14ac:dyDescent="0.6"/>
    <row r="419" ht="14.25" customHeight="1" x14ac:dyDescent="0.6"/>
    <row r="420" ht="14.25" customHeight="1" x14ac:dyDescent="0.6"/>
    <row r="421" ht="14.25" customHeight="1" x14ac:dyDescent="0.6"/>
    <row r="422" ht="14.25" customHeight="1" x14ac:dyDescent="0.6"/>
    <row r="423" ht="14.25" customHeight="1" x14ac:dyDescent="0.6"/>
    <row r="424" ht="14.25" customHeight="1" x14ac:dyDescent="0.6"/>
    <row r="425" ht="14.25" customHeight="1" x14ac:dyDescent="0.6"/>
    <row r="426" ht="14.25" customHeight="1" x14ac:dyDescent="0.6"/>
    <row r="427" ht="14.25" customHeight="1" x14ac:dyDescent="0.6"/>
    <row r="428" ht="14.25" customHeight="1" x14ac:dyDescent="0.6"/>
    <row r="429" ht="14.25" customHeight="1" x14ac:dyDescent="0.6"/>
    <row r="430" ht="14.25" customHeight="1" x14ac:dyDescent="0.6"/>
    <row r="431" ht="14.25" customHeight="1" x14ac:dyDescent="0.6"/>
    <row r="432" ht="14.25" customHeight="1" x14ac:dyDescent="0.6"/>
    <row r="433" ht="14.25" customHeight="1" x14ac:dyDescent="0.6"/>
    <row r="434" ht="14.25" customHeight="1" x14ac:dyDescent="0.6"/>
    <row r="435" ht="14.25" customHeight="1" x14ac:dyDescent="0.6"/>
    <row r="436" ht="14.25" customHeight="1" x14ac:dyDescent="0.6"/>
    <row r="437" ht="14.25" customHeight="1" x14ac:dyDescent="0.6"/>
    <row r="438" ht="14.25" customHeight="1" x14ac:dyDescent="0.6"/>
    <row r="439" ht="14.25" customHeight="1" x14ac:dyDescent="0.6"/>
    <row r="440" ht="14.25" customHeight="1" x14ac:dyDescent="0.6"/>
    <row r="441" ht="14.25" customHeight="1" x14ac:dyDescent="0.6"/>
    <row r="442" ht="14.25" customHeight="1" x14ac:dyDescent="0.6"/>
    <row r="443" ht="14.25" customHeight="1" x14ac:dyDescent="0.6"/>
    <row r="444" ht="14.25" customHeight="1" x14ac:dyDescent="0.6"/>
    <row r="445" ht="14.25" customHeight="1" x14ac:dyDescent="0.6"/>
    <row r="446" ht="14.25" customHeight="1" x14ac:dyDescent="0.6"/>
    <row r="447" ht="14.25" customHeight="1" x14ac:dyDescent="0.6"/>
    <row r="448" ht="14.25" customHeight="1" x14ac:dyDescent="0.6"/>
    <row r="449" ht="14.25" customHeight="1" x14ac:dyDescent="0.6"/>
    <row r="450" ht="14.25" customHeight="1" x14ac:dyDescent="0.6"/>
    <row r="451" ht="14.25" customHeight="1" x14ac:dyDescent="0.6"/>
    <row r="452" ht="14.25" customHeight="1" x14ac:dyDescent="0.6"/>
    <row r="453" ht="14.25" customHeight="1" x14ac:dyDescent="0.6"/>
    <row r="454" ht="14.25" customHeight="1" x14ac:dyDescent="0.6"/>
    <row r="455" ht="14.25" customHeight="1" x14ac:dyDescent="0.6"/>
    <row r="456" ht="14.25" customHeight="1" x14ac:dyDescent="0.6"/>
    <row r="457" ht="14.25" customHeight="1" x14ac:dyDescent="0.6"/>
    <row r="458" ht="14.25" customHeight="1" x14ac:dyDescent="0.6"/>
    <row r="459" ht="14.25" customHeight="1" x14ac:dyDescent="0.6"/>
    <row r="460" ht="14.25" customHeight="1" x14ac:dyDescent="0.6"/>
    <row r="461" ht="14.25" customHeight="1" x14ac:dyDescent="0.6"/>
    <row r="462" ht="14.25" customHeight="1" x14ac:dyDescent="0.6"/>
    <row r="463" ht="14.25" customHeight="1" x14ac:dyDescent="0.6"/>
    <row r="464" ht="14.25" customHeight="1" x14ac:dyDescent="0.6"/>
    <row r="465" ht="14.25" customHeight="1" x14ac:dyDescent="0.6"/>
    <row r="466" ht="14.25" customHeight="1" x14ac:dyDescent="0.6"/>
    <row r="467" ht="14.25" customHeight="1" x14ac:dyDescent="0.6"/>
    <row r="468" ht="14.25" customHeight="1" x14ac:dyDescent="0.6"/>
    <row r="469" ht="14.25" customHeight="1" x14ac:dyDescent="0.6"/>
    <row r="470" ht="14.25" customHeight="1" x14ac:dyDescent="0.6"/>
    <row r="471" ht="14.25" customHeight="1" x14ac:dyDescent="0.6"/>
    <row r="472" ht="14.25" customHeight="1" x14ac:dyDescent="0.6"/>
    <row r="473" ht="14.25" customHeight="1" x14ac:dyDescent="0.6"/>
    <row r="474" ht="14.25" customHeight="1" x14ac:dyDescent="0.6"/>
    <row r="475" ht="14.25" customHeight="1" x14ac:dyDescent="0.6"/>
    <row r="476" ht="14.25" customHeight="1" x14ac:dyDescent="0.6"/>
    <row r="477" ht="14.25" customHeight="1" x14ac:dyDescent="0.6"/>
    <row r="478" ht="14.25" customHeight="1" x14ac:dyDescent="0.6"/>
    <row r="479" ht="14.25" customHeight="1" x14ac:dyDescent="0.6"/>
    <row r="480" ht="14.25" customHeight="1" x14ac:dyDescent="0.6"/>
    <row r="481" ht="14.25" customHeight="1" x14ac:dyDescent="0.6"/>
    <row r="482" ht="14.25" customHeight="1" x14ac:dyDescent="0.6"/>
    <row r="483" ht="14.25" customHeight="1" x14ac:dyDescent="0.6"/>
    <row r="484" ht="14.25" customHeight="1" x14ac:dyDescent="0.6"/>
    <row r="485" ht="14.25" customHeight="1" x14ac:dyDescent="0.6"/>
    <row r="486" ht="14.25" customHeight="1" x14ac:dyDescent="0.6"/>
    <row r="487" ht="14.25" customHeight="1" x14ac:dyDescent="0.6"/>
    <row r="488" ht="14.25" customHeight="1" x14ac:dyDescent="0.6"/>
    <row r="489" ht="14.25" customHeight="1" x14ac:dyDescent="0.6"/>
    <row r="490" ht="14.25" customHeight="1" x14ac:dyDescent="0.6"/>
    <row r="491" ht="14.25" customHeight="1" x14ac:dyDescent="0.6"/>
    <row r="492" ht="14.25" customHeight="1" x14ac:dyDescent="0.6"/>
    <row r="493" ht="14.25" customHeight="1" x14ac:dyDescent="0.6"/>
    <row r="494" ht="14.25" customHeight="1" x14ac:dyDescent="0.6"/>
    <row r="495" ht="14.25" customHeight="1" x14ac:dyDescent="0.6"/>
    <row r="496" ht="14.25" customHeight="1" x14ac:dyDescent="0.6"/>
    <row r="497" ht="14.25" customHeight="1" x14ac:dyDescent="0.6"/>
    <row r="498" ht="14.25" customHeight="1" x14ac:dyDescent="0.6"/>
    <row r="499" ht="14.25" customHeight="1" x14ac:dyDescent="0.6"/>
    <row r="500" ht="14.25" customHeight="1" x14ac:dyDescent="0.6"/>
    <row r="501" ht="14.25" customHeight="1" x14ac:dyDescent="0.6"/>
    <row r="502" ht="14.25" customHeight="1" x14ac:dyDescent="0.6"/>
    <row r="503" ht="14.25" customHeight="1" x14ac:dyDescent="0.6"/>
    <row r="504" ht="14.25" customHeight="1" x14ac:dyDescent="0.6"/>
    <row r="505" ht="14.25" customHeight="1" x14ac:dyDescent="0.6"/>
    <row r="506" ht="14.25" customHeight="1" x14ac:dyDescent="0.6"/>
    <row r="507" ht="14.25" customHeight="1" x14ac:dyDescent="0.6"/>
    <row r="508" ht="14.25" customHeight="1" x14ac:dyDescent="0.6"/>
    <row r="509" ht="14.25" customHeight="1" x14ac:dyDescent="0.6"/>
    <row r="510" ht="14.25" customHeight="1" x14ac:dyDescent="0.6"/>
    <row r="511" ht="14.25" customHeight="1" x14ac:dyDescent="0.6"/>
    <row r="512" ht="14.25" customHeight="1" x14ac:dyDescent="0.6"/>
    <row r="513" ht="14.25" customHeight="1" x14ac:dyDescent="0.6"/>
    <row r="514" ht="14.25" customHeight="1" x14ac:dyDescent="0.6"/>
    <row r="515" ht="14.25" customHeight="1" x14ac:dyDescent="0.6"/>
    <row r="516" ht="14.25" customHeight="1" x14ac:dyDescent="0.6"/>
    <row r="517" ht="14.25" customHeight="1" x14ac:dyDescent="0.6"/>
    <row r="518" ht="14.25" customHeight="1" x14ac:dyDescent="0.6"/>
    <row r="519" ht="14.25" customHeight="1" x14ac:dyDescent="0.6"/>
    <row r="520" ht="14.25" customHeight="1" x14ac:dyDescent="0.6"/>
    <row r="521" ht="14.25" customHeight="1" x14ac:dyDescent="0.6"/>
    <row r="522" ht="14.25" customHeight="1" x14ac:dyDescent="0.6"/>
    <row r="523" ht="14.25" customHeight="1" x14ac:dyDescent="0.6"/>
    <row r="524" ht="14.25" customHeight="1" x14ac:dyDescent="0.6"/>
    <row r="525" ht="14.25" customHeight="1" x14ac:dyDescent="0.6"/>
    <row r="526" ht="14.25" customHeight="1" x14ac:dyDescent="0.6"/>
    <row r="527" ht="14.25" customHeight="1" x14ac:dyDescent="0.6"/>
    <row r="528" ht="14.25" customHeight="1" x14ac:dyDescent="0.6"/>
    <row r="529" ht="14.25" customHeight="1" x14ac:dyDescent="0.6"/>
    <row r="530" ht="14.25" customHeight="1" x14ac:dyDescent="0.6"/>
    <row r="531" ht="14.25" customHeight="1" x14ac:dyDescent="0.6"/>
    <row r="532" ht="14.25" customHeight="1" x14ac:dyDescent="0.6"/>
    <row r="533" ht="14.25" customHeight="1" x14ac:dyDescent="0.6"/>
    <row r="534" ht="14.25" customHeight="1" x14ac:dyDescent="0.6"/>
    <row r="535" ht="14.25" customHeight="1" x14ac:dyDescent="0.6"/>
    <row r="536" ht="14.25" customHeight="1" x14ac:dyDescent="0.6"/>
    <row r="537" ht="14.25" customHeight="1" x14ac:dyDescent="0.6"/>
    <row r="538" ht="14.25" customHeight="1" x14ac:dyDescent="0.6"/>
    <row r="539" ht="14.25" customHeight="1" x14ac:dyDescent="0.6"/>
    <row r="540" ht="14.25" customHeight="1" x14ac:dyDescent="0.6"/>
    <row r="541" ht="14.25" customHeight="1" x14ac:dyDescent="0.6"/>
    <row r="542" ht="14.25" customHeight="1" x14ac:dyDescent="0.6"/>
    <row r="543" ht="14.25" customHeight="1" x14ac:dyDescent="0.6"/>
    <row r="544" ht="14.25" customHeight="1" x14ac:dyDescent="0.6"/>
    <row r="545" ht="14.25" customHeight="1" x14ac:dyDescent="0.6"/>
    <row r="546" ht="14.25" customHeight="1" x14ac:dyDescent="0.6"/>
    <row r="547" ht="14.25" customHeight="1" x14ac:dyDescent="0.6"/>
    <row r="548" ht="14.25" customHeight="1" x14ac:dyDescent="0.6"/>
    <row r="549" ht="14.25" customHeight="1" x14ac:dyDescent="0.6"/>
    <row r="550" ht="14.25" customHeight="1" x14ac:dyDescent="0.6"/>
    <row r="551" ht="14.25" customHeight="1" x14ac:dyDescent="0.6"/>
    <row r="552" ht="14.25" customHeight="1" x14ac:dyDescent="0.6"/>
    <row r="553" ht="14.25" customHeight="1" x14ac:dyDescent="0.6"/>
    <row r="554" ht="14.25" customHeight="1" x14ac:dyDescent="0.6"/>
    <row r="555" ht="14.25" customHeight="1" x14ac:dyDescent="0.6"/>
    <row r="556" ht="14.25" customHeight="1" x14ac:dyDescent="0.6"/>
    <row r="557" ht="14.25" customHeight="1" x14ac:dyDescent="0.6"/>
    <row r="558" ht="14.25" customHeight="1" x14ac:dyDescent="0.6"/>
    <row r="559" ht="14.25" customHeight="1" x14ac:dyDescent="0.6"/>
    <row r="560" ht="14.25" customHeight="1" x14ac:dyDescent="0.6"/>
    <row r="561" ht="14.25" customHeight="1" x14ac:dyDescent="0.6"/>
    <row r="562" ht="14.25" customHeight="1" x14ac:dyDescent="0.6"/>
    <row r="563" ht="14.25" customHeight="1" x14ac:dyDescent="0.6"/>
    <row r="564" ht="14.25" customHeight="1" x14ac:dyDescent="0.6"/>
    <row r="565" ht="14.25" customHeight="1" x14ac:dyDescent="0.6"/>
    <row r="566" ht="14.25" customHeight="1" x14ac:dyDescent="0.6"/>
    <row r="567" ht="14.25" customHeight="1" x14ac:dyDescent="0.6"/>
    <row r="568" ht="14.25" customHeight="1" x14ac:dyDescent="0.6"/>
    <row r="569" ht="14.25" customHeight="1" x14ac:dyDescent="0.6"/>
    <row r="570" ht="14.25" customHeight="1" x14ac:dyDescent="0.6"/>
    <row r="571" ht="14.25" customHeight="1" x14ac:dyDescent="0.6"/>
    <row r="572" ht="14.25" customHeight="1" x14ac:dyDescent="0.6"/>
    <row r="573" ht="14.25" customHeight="1" x14ac:dyDescent="0.6"/>
    <row r="574" ht="14.25" customHeight="1" x14ac:dyDescent="0.6"/>
    <row r="575" ht="14.25" customHeight="1" x14ac:dyDescent="0.6"/>
    <row r="576" ht="14.25" customHeight="1" x14ac:dyDescent="0.6"/>
    <row r="577" ht="14.25" customHeight="1" x14ac:dyDescent="0.6"/>
    <row r="578" ht="14.25" customHeight="1" x14ac:dyDescent="0.6"/>
    <row r="579" ht="14.25" customHeight="1" x14ac:dyDescent="0.6"/>
    <row r="580" ht="14.25" customHeight="1" x14ac:dyDescent="0.6"/>
    <row r="581" ht="14.25" customHeight="1" x14ac:dyDescent="0.6"/>
    <row r="582" ht="14.25" customHeight="1" x14ac:dyDescent="0.6"/>
    <row r="583" ht="14.25" customHeight="1" x14ac:dyDescent="0.6"/>
    <row r="584" ht="14.25" customHeight="1" x14ac:dyDescent="0.6"/>
    <row r="585" ht="14.25" customHeight="1" x14ac:dyDescent="0.6"/>
    <row r="586" ht="14.25" customHeight="1" x14ac:dyDescent="0.6"/>
    <row r="587" ht="14.25" customHeight="1" x14ac:dyDescent="0.6"/>
    <row r="588" ht="14.25" customHeight="1" x14ac:dyDescent="0.6"/>
    <row r="589" ht="14.25" customHeight="1" x14ac:dyDescent="0.6"/>
    <row r="590" ht="14.25" customHeight="1" x14ac:dyDescent="0.6"/>
    <row r="591" ht="14.25" customHeight="1" x14ac:dyDescent="0.6"/>
    <row r="592" ht="14.25" customHeight="1" x14ac:dyDescent="0.6"/>
    <row r="593" ht="14.25" customHeight="1" x14ac:dyDescent="0.6"/>
    <row r="594" ht="14.25" customHeight="1" x14ac:dyDescent="0.6"/>
    <row r="595" ht="14.25" customHeight="1" x14ac:dyDescent="0.6"/>
    <row r="596" ht="14.25" customHeight="1" x14ac:dyDescent="0.6"/>
    <row r="597" ht="14.25" customHeight="1" x14ac:dyDescent="0.6"/>
    <row r="598" ht="14.25" customHeight="1" x14ac:dyDescent="0.6"/>
    <row r="599" ht="14.25" customHeight="1" x14ac:dyDescent="0.6"/>
    <row r="600" ht="14.25" customHeight="1" x14ac:dyDescent="0.6"/>
    <row r="601" ht="14.25" customHeight="1" x14ac:dyDescent="0.6"/>
    <row r="602" ht="14.25" customHeight="1" x14ac:dyDescent="0.6"/>
    <row r="603" ht="14.25" customHeight="1" x14ac:dyDescent="0.6"/>
    <row r="604" ht="14.25" customHeight="1" x14ac:dyDescent="0.6"/>
    <row r="605" ht="14.25" customHeight="1" x14ac:dyDescent="0.6"/>
    <row r="606" ht="14.25" customHeight="1" x14ac:dyDescent="0.6"/>
    <row r="607" ht="14.25" customHeight="1" x14ac:dyDescent="0.6"/>
    <row r="608" ht="14.25" customHeight="1" x14ac:dyDescent="0.6"/>
    <row r="609" ht="14.25" customHeight="1" x14ac:dyDescent="0.6"/>
    <row r="610" ht="14.25" customHeight="1" x14ac:dyDescent="0.6"/>
    <row r="611" ht="14.25" customHeight="1" x14ac:dyDescent="0.6"/>
    <row r="612" ht="14.25" customHeight="1" x14ac:dyDescent="0.6"/>
    <row r="613" ht="14.25" customHeight="1" x14ac:dyDescent="0.6"/>
    <row r="614" ht="14.25" customHeight="1" x14ac:dyDescent="0.6"/>
    <row r="615" ht="14.25" customHeight="1" x14ac:dyDescent="0.6"/>
    <row r="616" ht="14.25" customHeight="1" x14ac:dyDescent="0.6"/>
    <row r="617" ht="14.25" customHeight="1" x14ac:dyDescent="0.6"/>
    <row r="618" ht="14.25" customHeight="1" x14ac:dyDescent="0.6"/>
    <row r="619" ht="14.25" customHeight="1" x14ac:dyDescent="0.6"/>
    <row r="620" ht="14.25" customHeight="1" x14ac:dyDescent="0.6"/>
    <row r="621" ht="14.25" customHeight="1" x14ac:dyDescent="0.6"/>
    <row r="622" ht="14.25" customHeight="1" x14ac:dyDescent="0.6"/>
    <row r="623" ht="14.25" customHeight="1" x14ac:dyDescent="0.6"/>
    <row r="624" ht="14.25" customHeight="1" x14ac:dyDescent="0.6"/>
    <row r="625" ht="14.25" customHeight="1" x14ac:dyDescent="0.6"/>
    <row r="626" ht="14.25" customHeight="1" x14ac:dyDescent="0.6"/>
    <row r="627" ht="14.25" customHeight="1" x14ac:dyDescent="0.6"/>
    <row r="628" ht="14.25" customHeight="1" x14ac:dyDescent="0.6"/>
    <row r="629" ht="14.25" customHeight="1" x14ac:dyDescent="0.6"/>
    <row r="630" ht="14.25" customHeight="1" x14ac:dyDescent="0.6"/>
    <row r="631" ht="14.25" customHeight="1" x14ac:dyDescent="0.6"/>
    <row r="632" ht="14.25" customHeight="1" x14ac:dyDescent="0.6"/>
    <row r="633" ht="14.25" customHeight="1" x14ac:dyDescent="0.6"/>
    <row r="634" ht="14.25" customHeight="1" x14ac:dyDescent="0.6"/>
    <row r="635" ht="14.25" customHeight="1" x14ac:dyDescent="0.6"/>
    <row r="636" ht="14.25" customHeight="1" x14ac:dyDescent="0.6"/>
    <row r="637" ht="14.25" customHeight="1" x14ac:dyDescent="0.6"/>
    <row r="638" ht="14.25" customHeight="1" x14ac:dyDescent="0.6"/>
    <row r="639" ht="14.25" customHeight="1" x14ac:dyDescent="0.6"/>
    <row r="640" ht="14.25" customHeight="1" x14ac:dyDescent="0.6"/>
    <row r="641" ht="14.25" customHeight="1" x14ac:dyDescent="0.6"/>
    <row r="642" ht="14.25" customHeight="1" x14ac:dyDescent="0.6"/>
    <row r="643" ht="14.25" customHeight="1" x14ac:dyDescent="0.6"/>
    <row r="644" ht="14.25" customHeight="1" x14ac:dyDescent="0.6"/>
    <row r="645" ht="14.25" customHeight="1" x14ac:dyDescent="0.6"/>
    <row r="646" ht="14.25" customHeight="1" x14ac:dyDescent="0.6"/>
    <row r="647" ht="14.25" customHeight="1" x14ac:dyDescent="0.6"/>
    <row r="648" ht="14.25" customHeight="1" x14ac:dyDescent="0.6"/>
    <row r="649" ht="14.25" customHeight="1" x14ac:dyDescent="0.6"/>
    <row r="650" ht="14.25" customHeight="1" x14ac:dyDescent="0.6"/>
    <row r="651" ht="14.25" customHeight="1" x14ac:dyDescent="0.6"/>
    <row r="652" ht="14.25" customHeight="1" x14ac:dyDescent="0.6"/>
    <row r="653" ht="14.25" customHeight="1" x14ac:dyDescent="0.6"/>
    <row r="654" ht="14.25" customHeight="1" x14ac:dyDescent="0.6"/>
    <row r="655" ht="14.25" customHeight="1" x14ac:dyDescent="0.6"/>
    <row r="656" ht="14.25" customHeight="1" x14ac:dyDescent="0.6"/>
    <row r="657" ht="14.25" customHeight="1" x14ac:dyDescent="0.6"/>
    <row r="658" ht="14.25" customHeight="1" x14ac:dyDescent="0.6"/>
    <row r="659" ht="14.25" customHeight="1" x14ac:dyDescent="0.6"/>
    <row r="660" ht="14.25" customHeight="1" x14ac:dyDescent="0.6"/>
    <row r="661" ht="14.25" customHeight="1" x14ac:dyDescent="0.6"/>
    <row r="662" ht="14.25" customHeight="1" x14ac:dyDescent="0.6"/>
    <row r="663" ht="14.25" customHeight="1" x14ac:dyDescent="0.6"/>
    <row r="664" ht="14.25" customHeight="1" x14ac:dyDescent="0.6"/>
    <row r="665" ht="14.25" customHeight="1" x14ac:dyDescent="0.6"/>
    <row r="666" ht="14.25" customHeight="1" x14ac:dyDescent="0.6"/>
    <row r="667" ht="14.25" customHeight="1" x14ac:dyDescent="0.6"/>
    <row r="668" ht="14.25" customHeight="1" x14ac:dyDescent="0.6"/>
    <row r="669" ht="14.25" customHeight="1" x14ac:dyDescent="0.6"/>
    <row r="670" ht="14.25" customHeight="1" x14ac:dyDescent="0.6"/>
    <row r="671" ht="14.25" customHeight="1" x14ac:dyDescent="0.6"/>
    <row r="672" ht="14.25" customHeight="1" x14ac:dyDescent="0.6"/>
    <row r="673" ht="14.25" customHeight="1" x14ac:dyDescent="0.6"/>
    <row r="674" ht="14.25" customHeight="1" x14ac:dyDescent="0.6"/>
    <row r="675" ht="14.25" customHeight="1" x14ac:dyDescent="0.6"/>
    <row r="676" ht="14.25" customHeight="1" x14ac:dyDescent="0.6"/>
    <row r="677" ht="14.25" customHeight="1" x14ac:dyDescent="0.6"/>
    <row r="678" ht="14.25" customHeight="1" x14ac:dyDescent="0.6"/>
    <row r="679" ht="14.25" customHeight="1" x14ac:dyDescent="0.6"/>
    <row r="680" ht="14.25" customHeight="1" x14ac:dyDescent="0.6"/>
    <row r="681" ht="14.25" customHeight="1" x14ac:dyDescent="0.6"/>
    <row r="682" ht="14.25" customHeight="1" x14ac:dyDescent="0.6"/>
    <row r="683" ht="14.25" customHeight="1" x14ac:dyDescent="0.6"/>
    <row r="684" ht="14.25" customHeight="1" x14ac:dyDescent="0.6"/>
    <row r="685" ht="14.25" customHeight="1" x14ac:dyDescent="0.6"/>
    <row r="686" ht="14.25" customHeight="1" x14ac:dyDescent="0.6"/>
    <row r="687" ht="14.25" customHeight="1" x14ac:dyDescent="0.6"/>
    <row r="688" ht="14.25" customHeight="1" x14ac:dyDescent="0.6"/>
    <row r="689" ht="14.25" customHeight="1" x14ac:dyDescent="0.6"/>
    <row r="690" ht="14.25" customHeight="1" x14ac:dyDescent="0.6"/>
    <row r="691" ht="14.25" customHeight="1" x14ac:dyDescent="0.6"/>
    <row r="692" ht="14.25" customHeight="1" x14ac:dyDescent="0.6"/>
    <row r="693" ht="14.25" customHeight="1" x14ac:dyDescent="0.6"/>
    <row r="694" ht="14.25" customHeight="1" x14ac:dyDescent="0.6"/>
    <row r="695" ht="14.25" customHeight="1" x14ac:dyDescent="0.6"/>
    <row r="696" ht="14.25" customHeight="1" x14ac:dyDescent="0.6"/>
    <row r="697" ht="14.25" customHeight="1" x14ac:dyDescent="0.6"/>
    <row r="698" ht="14.25" customHeight="1" x14ac:dyDescent="0.6"/>
    <row r="699" ht="14.25" customHeight="1" x14ac:dyDescent="0.6"/>
    <row r="700" ht="14.25" customHeight="1" x14ac:dyDescent="0.6"/>
    <row r="701" ht="14.25" customHeight="1" x14ac:dyDescent="0.6"/>
    <row r="702" ht="14.25" customHeight="1" x14ac:dyDescent="0.6"/>
    <row r="703" ht="14.25" customHeight="1" x14ac:dyDescent="0.6"/>
    <row r="704" ht="14.25" customHeight="1" x14ac:dyDescent="0.6"/>
    <row r="705" ht="14.25" customHeight="1" x14ac:dyDescent="0.6"/>
    <row r="706" ht="14.25" customHeight="1" x14ac:dyDescent="0.6"/>
    <row r="707" ht="14.25" customHeight="1" x14ac:dyDescent="0.6"/>
    <row r="708" ht="14.25" customHeight="1" x14ac:dyDescent="0.6"/>
    <row r="709" ht="14.25" customHeight="1" x14ac:dyDescent="0.6"/>
    <row r="710" ht="14.25" customHeight="1" x14ac:dyDescent="0.6"/>
    <row r="711" ht="14.25" customHeight="1" x14ac:dyDescent="0.6"/>
    <row r="712" ht="14.25" customHeight="1" x14ac:dyDescent="0.6"/>
    <row r="713" ht="14.25" customHeight="1" x14ac:dyDescent="0.6"/>
    <row r="714" ht="14.25" customHeight="1" x14ac:dyDescent="0.6"/>
    <row r="715" ht="14.25" customHeight="1" x14ac:dyDescent="0.6"/>
    <row r="716" ht="14.25" customHeight="1" x14ac:dyDescent="0.6"/>
    <row r="717" ht="14.25" customHeight="1" x14ac:dyDescent="0.6"/>
    <row r="718" ht="14.25" customHeight="1" x14ac:dyDescent="0.6"/>
    <row r="719" ht="14.25" customHeight="1" x14ac:dyDescent="0.6"/>
    <row r="720" ht="14.25" customHeight="1" x14ac:dyDescent="0.6"/>
    <row r="721" ht="14.25" customHeight="1" x14ac:dyDescent="0.6"/>
    <row r="722" ht="14.25" customHeight="1" x14ac:dyDescent="0.6"/>
    <row r="723" ht="14.25" customHeight="1" x14ac:dyDescent="0.6"/>
    <row r="724" ht="14.25" customHeight="1" x14ac:dyDescent="0.6"/>
    <row r="725" ht="14.25" customHeight="1" x14ac:dyDescent="0.6"/>
    <row r="726" ht="14.25" customHeight="1" x14ac:dyDescent="0.6"/>
    <row r="727" ht="14.25" customHeight="1" x14ac:dyDescent="0.6"/>
    <row r="728" ht="14.25" customHeight="1" x14ac:dyDescent="0.6"/>
    <row r="729" ht="14.25" customHeight="1" x14ac:dyDescent="0.6"/>
    <row r="730" ht="14.25" customHeight="1" x14ac:dyDescent="0.6"/>
    <row r="731" ht="14.25" customHeight="1" x14ac:dyDescent="0.6"/>
    <row r="732" ht="14.25" customHeight="1" x14ac:dyDescent="0.6"/>
    <row r="733" ht="14.25" customHeight="1" x14ac:dyDescent="0.6"/>
    <row r="734" ht="14.25" customHeight="1" x14ac:dyDescent="0.6"/>
    <row r="735" ht="14.25" customHeight="1" x14ac:dyDescent="0.6"/>
    <row r="736" ht="14.25" customHeight="1" x14ac:dyDescent="0.6"/>
    <row r="737" ht="14.25" customHeight="1" x14ac:dyDescent="0.6"/>
    <row r="738" ht="14.25" customHeight="1" x14ac:dyDescent="0.6"/>
    <row r="739" ht="14.25" customHeight="1" x14ac:dyDescent="0.6"/>
    <row r="740" ht="14.25" customHeight="1" x14ac:dyDescent="0.6"/>
    <row r="741" ht="14.25" customHeight="1" x14ac:dyDescent="0.6"/>
    <row r="742" ht="14.25" customHeight="1" x14ac:dyDescent="0.6"/>
    <row r="743" ht="14.25" customHeight="1" x14ac:dyDescent="0.6"/>
    <row r="744" ht="14.25" customHeight="1" x14ac:dyDescent="0.6"/>
    <row r="745" ht="14.25" customHeight="1" x14ac:dyDescent="0.6"/>
    <row r="746" ht="14.25" customHeight="1" x14ac:dyDescent="0.6"/>
    <row r="747" ht="14.25" customHeight="1" x14ac:dyDescent="0.6"/>
    <row r="748" ht="14.25" customHeight="1" x14ac:dyDescent="0.6"/>
    <row r="749" ht="14.25" customHeight="1" x14ac:dyDescent="0.6"/>
    <row r="750" ht="14.25" customHeight="1" x14ac:dyDescent="0.6"/>
    <row r="751" ht="14.25" customHeight="1" x14ac:dyDescent="0.6"/>
    <row r="752" ht="14.25" customHeight="1" x14ac:dyDescent="0.6"/>
    <row r="753" ht="14.25" customHeight="1" x14ac:dyDescent="0.6"/>
    <row r="754" ht="14.25" customHeight="1" x14ac:dyDescent="0.6"/>
    <row r="755" ht="14.25" customHeight="1" x14ac:dyDescent="0.6"/>
    <row r="756" ht="14.25" customHeight="1" x14ac:dyDescent="0.6"/>
    <row r="757" ht="14.25" customHeight="1" x14ac:dyDescent="0.6"/>
    <row r="758" ht="14.25" customHeight="1" x14ac:dyDescent="0.6"/>
    <row r="759" ht="14.25" customHeight="1" x14ac:dyDescent="0.6"/>
    <row r="760" ht="14.25" customHeight="1" x14ac:dyDescent="0.6"/>
    <row r="761" ht="14.25" customHeight="1" x14ac:dyDescent="0.6"/>
    <row r="762" ht="14.25" customHeight="1" x14ac:dyDescent="0.6"/>
    <row r="763" ht="14.25" customHeight="1" x14ac:dyDescent="0.6"/>
    <row r="764" ht="14.25" customHeight="1" x14ac:dyDescent="0.6"/>
    <row r="765" ht="14.25" customHeight="1" x14ac:dyDescent="0.6"/>
    <row r="766" ht="14.25" customHeight="1" x14ac:dyDescent="0.6"/>
    <row r="767" ht="14.25" customHeight="1" x14ac:dyDescent="0.6"/>
    <row r="768" ht="14.25" customHeight="1" x14ac:dyDescent="0.6"/>
    <row r="769" ht="14.25" customHeight="1" x14ac:dyDescent="0.6"/>
    <row r="770" ht="14.25" customHeight="1" x14ac:dyDescent="0.6"/>
    <row r="771" ht="14.25" customHeight="1" x14ac:dyDescent="0.6"/>
    <row r="772" ht="14.25" customHeight="1" x14ac:dyDescent="0.6"/>
    <row r="773" ht="14.25" customHeight="1" x14ac:dyDescent="0.6"/>
    <row r="774" ht="14.25" customHeight="1" x14ac:dyDescent="0.6"/>
    <row r="775" ht="14.25" customHeight="1" x14ac:dyDescent="0.6"/>
    <row r="776" ht="14.25" customHeight="1" x14ac:dyDescent="0.6"/>
    <row r="777" ht="14.25" customHeight="1" x14ac:dyDescent="0.6"/>
    <row r="778" ht="14.25" customHeight="1" x14ac:dyDescent="0.6"/>
    <row r="779" ht="14.25" customHeight="1" x14ac:dyDescent="0.6"/>
    <row r="780" ht="14.25" customHeight="1" x14ac:dyDescent="0.6"/>
    <row r="781" ht="14.25" customHeight="1" x14ac:dyDescent="0.6"/>
    <row r="782" ht="14.25" customHeight="1" x14ac:dyDescent="0.6"/>
    <row r="783" ht="14.25" customHeight="1" x14ac:dyDescent="0.6"/>
    <row r="784" ht="14.25" customHeight="1" x14ac:dyDescent="0.6"/>
    <row r="785" ht="14.25" customHeight="1" x14ac:dyDescent="0.6"/>
    <row r="786" ht="14.25" customHeight="1" x14ac:dyDescent="0.6"/>
    <row r="787" ht="14.25" customHeight="1" x14ac:dyDescent="0.6"/>
    <row r="788" ht="14.25" customHeight="1" x14ac:dyDescent="0.6"/>
    <row r="789" ht="14.25" customHeight="1" x14ac:dyDescent="0.6"/>
    <row r="790" ht="14.25" customHeight="1" x14ac:dyDescent="0.6"/>
    <row r="791" ht="14.25" customHeight="1" x14ac:dyDescent="0.6"/>
    <row r="792" ht="14.25" customHeight="1" x14ac:dyDescent="0.6"/>
    <row r="793" ht="14.25" customHeight="1" x14ac:dyDescent="0.6"/>
    <row r="794" ht="14.25" customHeight="1" x14ac:dyDescent="0.6"/>
    <row r="795" ht="14.25" customHeight="1" x14ac:dyDescent="0.6"/>
    <row r="796" ht="14.25" customHeight="1" x14ac:dyDescent="0.6"/>
    <row r="797" ht="14.25" customHeight="1" x14ac:dyDescent="0.6"/>
    <row r="798" ht="14.25" customHeight="1" x14ac:dyDescent="0.6"/>
    <row r="799" ht="14.25" customHeight="1" x14ac:dyDescent="0.6"/>
    <row r="800" ht="14.25" customHeight="1" x14ac:dyDescent="0.6"/>
    <row r="801" ht="14.25" customHeight="1" x14ac:dyDescent="0.6"/>
    <row r="802" ht="14.25" customHeight="1" x14ac:dyDescent="0.6"/>
    <row r="803" ht="14.25" customHeight="1" x14ac:dyDescent="0.6"/>
    <row r="804" ht="14.25" customHeight="1" x14ac:dyDescent="0.6"/>
    <row r="805" ht="14.25" customHeight="1" x14ac:dyDescent="0.6"/>
    <row r="806" ht="14.25" customHeight="1" x14ac:dyDescent="0.6"/>
    <row r="807" ht="14.25" customHeight="1" x14ac:dyDescent="0.6"/>
    <row r="808" ht="14.25" customHeight="1" x14ac:dyDescent="0.6"/>
    <row r="809" ht="14.25" customHeight="1" x14ac:dyDescent="0.6"/>
    <row r="810" ht="14.25" customHeight="1" x14ac:dyDescent="0.6"/>
    <row r="811" ht="14.25" customHeight="1" x14ac:dyDescent="0.6"/>
    <row r="812" ht="14.25" customHeight="1" x14ac:dyDescent="0.6"/>
    <row r="813" ht="14.25" customHeight="1" x14ac:dyDescent="0.6"/>
    <row r="814" ht="14.25" customHeight="1" x14ac:dyDescent="0.6"/>
    <row r="815" ht="14.25" customHeight="1" x14ac:dyDescent="0.6"/>
    <row r="816" ht="14.25" customHeight="1" x14ac:dyDescent="0.6"/>
    <row r="817" ht="14.25" customHeight="1" x14ac:dyDescent="0.6"/>
    <row r="818" ht="14.25" customHeight="1" x14ac:dyDescent="0.6"/>
    <row r="819" ht="14.25" customHeight="1" x14ac:dyDescent="0.6"/>
    <row r="820" ht="14.25" customHeight="1" x14ac:dyDescent="0.6"/>
    <row r="821" ht="14.25" customHeight="1" x14ac:dyDescent="0.6"/>
    <row r="822" ht="14.25" customHeight="1" x14ac:dyDescent="0.6"/>
    <row r="823" ht="14.25" customHeight="1" x14ac:dyDescent="0.6"/>
    <row r="824" ht="14.25" customHeight="1" x14ac:dyDescent="0.6"/>
    <row r="825" ht="14.25" customHeight="1" x14ac:dyDescent="0.6"/>
    <row r="826" ht="14.25" customHeight="1" x14ac:dyDescent="0.6"/>
    <row r="827" ht="14.25" customHeight="1" x14ac:dyDescent="0.6"/>
    <row r="828" ht="14.25" customHeight="1" x14ac:dyDescent="0.6"/>
    <row r="829" ht="14.25" customHeight="1" x14ac:dyDescent="0.6"/>
    <row r="830" ht="14.25" customHeight="1" x14ac:dyDescent="0.6"/>
    <row r="831" ht="14.25" customHeight="1" x14ac:dyDescent="0.6"/>
    <row r="832" ht="14.25" customHeight="1" x14ac:dyDescent="0.6"/>
    <row r="833" ht="14.25" customHeight="1" x14ac:dyDescent="0.6"/>
    <row r="834" ht="14.25" customHeight="1" x14ac:dyDescent="0.6"/>
    <row r="835" ht="14.25" customHeight="1" x14ac:dyDescent="0.6"/>
    <row r="836" ht="14.25" customHeight="1" x14ac:dyDescent="0.6"/>
    <row r="837" ht="14.25" customHeight="1" x14ac:dyDescent="0.6"/>
    <row r="838" ht="14.25" customHeight="1" x14ac:dyDescent="0.6"/>
    <row r="839" ht="14.25" customHeight="1" x14ac:dyDescent="0.6"/>
    <row r="840" ht="14.25" customHeight="1" x14ac:dyDescent="0.6"/>
    <row r="841" ht="14.25" customHeight="1" x14ac:dyDescent="0.6"/>
    <row r="842" ht="14.25" customHeight="1" x14ac:dyDescent="0.6"/>
    <row r="843" ht="14.25" customHeight="1" x14ac:dyDescent="0.6"/>
    <row r="844" ht="14.25" customHeight="1" x14ac:dyDescent="0.6"/>
    <row r="845" ht="14.25" customHeight="1" x14ac:dyDescent="0.6"/>
    <row r="846" ht="14.25" customHeight="1" x14ac:dyDescent="0.6"/>
    <row r="847" ht="14.25" customHeight="1" x14ac:dyDescent="0.6"/>
    <row r="848" ht="14.25" customHeight="1" x14ac:dyDescent="0.6"/>
    <row r="849" ht="14.25" customHeight="1" x14ac:dyDescent="0.6"/>
    <row r="850" ht="14.25" customHeight="1" x14ac:dyDescent="0.6"/>
    <row r="851" ht="14.25" customHeight="1" x14ac:dyDescent="0.6"/>
    <row r="852" ht="14.25" customHeight="1" x14ac:dyDescent="0.6"/>
    <row r="853" ht="14.25" customHeight="1" x14ac:dyDescent="0.6"/>
    <row r="854" ht="14.25" customHeight="1" x14ac:dyDescent="0.6"/>
    <row r="855" ht="14.25" customHeight="1" x14ac:dyDescent="0.6"/>
    <row r="856" ht="14.25" customHeight="1" x14ac:dyDescent="0.6"/>
    <row r="857" ht="14.25" customHeight="1" x14ac:dyDescent="0.6"/>
    <row r="858" ht="14.25" customHeight="1" x14ac:dyDescent="0.6"/>
    <row r="859" ht="14.25" customHeight="1" x14ac:dyDescent="0.6"/>
    <row r="860" ht="14.25" customHeight="1" x14ac:dyDescent="0.6"/>
    <row r="861" ht="14.25" customHeight="1" x14ac:dyDescent="0.6"/>
    <row r="862" ht="14.25" customHeight="1" x14ac:dyDescent="0.6"/>
    <row r="863" ht="14.25" customHeight="1" x14ac:dyDescent="0.6"/>
    <row r="864" ht="14.25" customHeight="1" x14ac:dyDescent="0.6"/>
    <row r="865" ht="14.25" customHeight="1" x14ac:dyDescent="0.6"/>
    <row r="866" ht="14.25" customHeight="1" x14ac:dyDescent="0.6"/>
    <row r="867" ht="14.25" customHeight="1" x14ac:dyDescent="0.6"/>
    <row r="868" ht="14.25" customHeight="1" x14ac:dyDescent="0.6"/>
    <row r="869" ht="14.25" customHeight="1" x14ac:dyDescent="0.6"/>
    <row r="870" ht="14.25" customHeight="1" x14ac:dyDescent="0.6"/>
    <row r="871" ht="14.25" customHeight="1" x14ac:dyDescent="0.6"/>
    <row r="872" ht="14.25" customHeight="1" x14ac:dyDescent="0.6"/>
    <row r="873" ht="14.25" customHeight="1" x14ac:dyDescent="0.6"/>
    <row r="874" ht="14.25" customHeight="1" x14ac:dyDescent="0.6"/>
    <row r="875" ht="14.25" customHeight="1" x14ac:dyDescent="0.6"/>
    <row r="876" ht="14.25" customHeight="1" x14ac:dyDescent="0.6"/>
    <row r="877" ht="14.25" customHeight="1" x14ac:dyDescent="0.6"/>
    <row r="878" ht="14.25" customHeight="1" x14ac:dyDescent="0.6"/>
    <row r="879" ht="14.25" customHeight="1" x14ac:dyDescent="0.6"/>
    <row r="880" ht="14.25" customHeight="1" x14ac:dyDescent="0.6"/>
    <row r="881" ht="14.25" customHeight="1" x14ac:dyDescent="0.6"/>
    <row r="882" ht="14.25" customHeight="1" x14ac:dyDescent="0.6"/>
    <row r="883" ht="14.25" customHeight="1" x14ac:dyDescent="0.6"/>
    <row r="884" ht="14.25" customHeight="1" x14ac:dyDescent="0.6"/>
    <row r="885" ht="14.25" customHeight="1" x14ac:dyDescent="0.6"/>
    <row r="886" ht="14.25" customHeight="1" x14ac:dyDescent="0.6"/>
    <row r="887" ht="14.25" customHeight="1" x14ac:dyDescent="0.6"/>
    <row r="888" ht="14.25" customHeight="1" x14ac:dyDescent="0.6"/>
    <row r="889" ht="14.25" customHeight="1" x14ac:dyDescent="0.6"/>
    <row r="890" ht="14.25" customHeight="1" x14ac:dyDescent="0.6"/>
    <row r="891" ht="14.25" customHeight="1" x14ac:dyDescent="0.6"/>
    <row r="892" ht="14.25" customHeight="1" x14ac:dyDescent="0.6"/>
    <row r="893" ht="14.25" customHeight="1" x14ac:dyDescent="0.6"/>
    <row r="894" ht="14.25" customHeight="1" x14ac:dyDescent="0.6"/>
    <row r="895" ht="14.25" customHeight="1" x14ac:dyDescent="0.6"/>
    <row r="896" ht="14.25" customHeight="1" x14ac:dyDescent="0.6"/>
    <row r="897" ht="14.25" customHeight="1" x14ac:dyDescent="0.6"/>
    <row r="898" ht="14.25" customHeight="1" x14ac:dyDescent="0.6"/>
    <row r="899" ht="14.25" customHeight="1" x14ac:dyDescent="0.6"/>
    <row r="900" ht="14.25" customHeight="1" x14ac:dyDescent="0.6"/>
    <row r="901" ht="14.25" customHeight="1" x14ac:dyDescent="0.6"/>
    <row r="902" ht="14.25" customHeight="1" x14ac:dyDescent="0.6"/>
    <row r="903" ht="14.25" customHeight="1" x14ac:dyDescent="0.6"/>
    <row r="904" ht="14.25" customHeight="1" x14ac:dyDescent="0.6"/>
    <row r="905" ht="14.25" customHeight="1" x14ac:dyDescent="0.6"/>
    <row r="906" ht="14.25" customHeight="1" x14ac:dyDescent="0.6"/>
    <row r="907" ht="14.25" customHeight="1" x14ac:dyDescent="0.6"/>
    <row r="908" ht="14.25" customHeight="1" x14ac:dyDescent="0.6"/>
    <row r="909" ht="14.25" customHeight="1" x14ac:dyDescent="0.6"/>
    <row r="910" ht="14.25" customHeight="1" x14ac:dyDescent="0.6"/>
    <row r="911" ht="14.25" customHeight="1" x14ac:dyDescent="0.6"/>
    <row r="912" ht="14.25" customHeight="1" x14ac:dyDescent="0.6"/>
    <row r="913" ht="14.25" customHeight="1" x14ac:dyDescent="0.6"/>
    <row r="914" ht="14.25" customHeight="1" x14ac:dyDescent="0.6"/>
    <row r="915" ht="14.25" customHeight="1" x14ac:dyDescent="0.6"/>
    <row r="916" ht="14.25" customHeight="1" x14ac:dyDescent="0.6"/>
    <row r="917" ht="14.25" customHeight="1" x14ac:dyDescent="0.6"/>
    <row r="918" ht="14.25" customHeight="1" x14ac:dyDescent="0.6"/>
    <row r="919" ht="14.25" customHeight="1" x14ac:dyDescent="0.6"/>
    <row r="920" ht="14.25" customHeight="1" x14ac:dyDescent="0.6"/>
    <row r="921" ht="14.25" customHeight="1" x14ac:dyDescent="0.6"/>
    <row r="922" ht="14.25" customHeight="1" x14ac:dyDescent="0.6"/>
    <row r="923" ht="14.25" customHeight="1" x14ac:dyDescent="0.6"/>
    <row r="924" ht="14.25" customHeight="1" x14ac:dyDescent="0.6"/>
    <row r="925" ht="14.25" customHeight="1" x14ac:dyDescent="0.6"/>
    <row r="926" ht="14.25" customHeight="1" x14ac:dyDescent="0.6"/>
    <row r="927" ht="14.25" customHeight="1" x14ac:dyDescent="0.6"/>
    <row r="928" ht="14.25" customHeight="1" x14ac:dyDescent="0.6"/>
    <row r="929" ht="14.25" customHeight="1" x14ac:dyDescent="0.6"/>
    <row r="930" ht="14.25" customHeight="1" x14ac:dyDescent="0.6"/>
    <row r="931" ht="14.25" customHeight="1" x14ac:dyDescent="0.6"/>
    <row r="932" ht="14.25" customHeight="1" x14ac:dyDescent="0.6"/>
    <row r="933" ht="14.25" customHeight="1" x14ac:dyDescent="0.6"/>
    <row r="934" ht="14.25" customHeight="1" x14ac:dyDescent="0.6"/>
    <row r="935" ht="14.25" customHeight="1" x14ac:dyDescent="0.6"/>
    <row r="936" ht="14.25" customHeight="1" x14ac:dyDescent="0.6"/>
    <row r="937" ht="14.25" customHeight="1" x14ac:dyDescent="0.6"/>
    <row r="938" ht="14.25" customHeight="1" x14ac:dyDescent="0.6"/>
    <row r="939" ht="14.25" customHeight="1" x14ac:dyDescent="0.6"/>
    <row r="940" ht="14.25" customHeight="1" x14ac:dyDescent="0.6"/>
    <row r="941" ht="14.25" customHeight="1" x14ac:dyDescent="0.6"/>
    <row r="942" ht="14.25" customHeight="1" x14ac:dyDescent="0.6"/>
    <row r="943" ht="14.25" customHeight="1" x14ac:dyDescent="0.6"/>
    <row r="944" ht="14.25" customHeight="1" x14ac:dyDescent="0.6"/>
    <row r="945" ht="14.25" customHeight="1" x14ac:dyDescent="0.6"/>
    <row r="946" ht="14.25" customHeight="1" x14ac:dyDescent="0.6"/>
    <row r="947" ht="14.25" customHeight="1" x14ac:dyDescent="0.6"/>
    <row r="948" ht="14.25" customHeight="1" x14ac:dyDescent="0.6"/>
    <row r="949" ht="14.25" customHeight="1" x14ac:dyDescent="0.6"/>
    <row r="950" ht="14.25" customHeight="1" x14ac:dyDescent="0.6"/>
    <row r="951" ht="14.25" customHeight="1" x14ac:dyDescent="0.6"/>
    <row r="952" ht="14.25" customHeight="1" x14ac:dyDescent="0.6"/>
  </sheetData>
  <mergeCells count="93">
    <mergeCell ref="A17:A19"/>
    <mergeCell ref="E17:G17"/>
    <mergeCell ref="H17:J17"/>
    <mergeCell ref="H18:J18"/>
    <mergeCell ref="H19:J19"/>
    <mergeCell ref="B20:C20"/>
    <mergeCell ref="D20:F20"/>
    <mergeCell ref="I20:J20"/>
    <mergeCell ref="K6:L6"/>
    <mergeCell ref="K7:L7"/>
    <mergeCell ref="K8:L8"/>
    <mergeCell ref="K9:L9"/>
    <mergeCell ref="K10:L10"/>
    <mergeCell ref="H7:I7"/>
    <mergeCell ref="H8:I8"/>
    <mergeCell ref="A5:B5"/>
    <mergeCell ref="A6:B6"/>
    <mergeCell ref="C6:F6"/>
    <mergeCell ref="H6:I6"/>
    <mergeCell ref="A7:B7"/>
    <mergeCell ref="C7:F7"/>
    <mergeCell ref="E8:F8"/>
    <mergeCell ref="E9:F9"/>
    <mergeCell ref="H9:I9"/>
    <mergeCell ref="E10:F10"/>
    <mergeCell ref="H10:I10"/>
    <mergeCell ref="J3:L3"/>
    <mergeCell ref="J4:L4"/>
    <mergeCell ref="C1:I1"/>
    <mergeCell ref="K1:L1"/>
    <mergeCell ref="K2:L2"/>
    <mergeCell ref="A3:B3"/>
    <mergeCell ref="E3:H3"/>
    <mergeCell ref="A4:B4"/>
    <mergeCell ref="C4:H4"/>
    <mergeCell ref="B12:G12"/>
    <mergeCell ref="B13:G13"/>
    <mergeCell ref="B14:G14"/>
    <mergeCell ref="B25:G25"/>
    <mergeCell ref="B26:G26"/>
    <mergeCell ref="B27:G27"/>
    <mergeCell ref="B28:G28"/>
    <mergeCell ref="B29:G29"/>
    <mergeCell ref="B30:G30"/>
    <mergeCell ref="B15:G15"/>
    <mergeCell ref="B16:G16"/>
    <mergeCell ref="B31:G31"/>
    <mergeCell ref="A21:G21"/>
    <mergeCell ref="B22:G22"/>
    <mergeCell ref="B23:G23"/>
    <mergeCell ref="B24:G24"/>
    <mergeCell ref="H62:L62"/>
    <mergeCell ref="A62:C62"/>
    <mergeCell ref="D62:F62"/>
    <mergeCell ref="H51:J51"/>
    <mergeCell ref="H54:L54"/>
    <mergeCell ref="H55:L55"/>
    <mergeCell ref="H56:L56"/>
    <mergeCell ref="H57:L57"/>
    <mergeCell ref="A54:C54"/>
    <mergeCell ref="A55:C55"/>
    <mergeCell ref="D55:F55"/>
    <mergeCell ref="A56:C56"/>
    <mergeCell ref="D56:F56"/>
    <mergeCell ref="A57:C57"/>
    <mergeCell ref="D57:F57"/>
    <mergeCell ref="A61:C61"/>
    <mergeCell ref="D61:F61"/>
    <mergeCell ref="B32:G32"/>
    <mergeCell ref="B33:G33"/>
    <mergeCell ref="B34:G34"/>
    <mergeCell ref="B35:G35"/>
    <mergeCell ref="B36:G36"/>
    <mergeCell ref="B37:G37"/>
    <mergeCell ref="A38:J38"/>
    <mergeCell ref="B39:G39"/>
    <mergeCell ref="B40:G40"/>
    <mergeCell ref="B41:G41"/>
    <mergeCell ref="I46:J46"/>
    <mergeCell ref="B47:G47"/>
    <mergeCell ref="B48:G48"/>
    <mergeCell ref="H60:L60"/>
    <mergeCell ref="H61:L61"/>
    <mergeCell ref="B46:G46"/>
    <mergeCell ref="A42:J42"/>
    <mergeCell ref="B43:G43"/>
    <mergeCell ref="B44:G44"/>
    <mergeCell ref="B45:G45"/>
    <mergeCell ref="N58:P58"/>
    <mergeCell ref="A59:C59"/>
    <mergeCell ref="H59:L59"/>
    <mergeCell ref="A60:C60"/>
    <mergeCell ref="D60:F60"/>
  </mergeCells>
  <dataValidations count="1">
    <dataValidation type="list" allowBlank="1" showErrorMessage="1" sqref="B23:B34 B41" xr:uid="{00000000-0002-0000-0300-000005000000}">
      <formula1>นอกอาคาร</formula1>
    </dataValidation>
  </dataValidations>
  <hyperlinks>
    <hyperlink ref="E3" r:id="rId1" xr:uid="{D031C819-D6F2-4A33-B3B7-6528DF291C31}"/>
  </hyperlinks>
  <pageMargins left="0.22" right="0.23" top="0.15" bottom="0.02" header="0" footer="0"/>
  <pageSetup paperSize="9" scale="45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ErrorMessage="1" xr:uid="{00000000-0002-0000-0300-000001000000}">
          <x14:formula1>
            <xm:f>'Ref.1'!$I$2:$I$15</xm:f>
          </x14:formula1>
          <xm:sqref>C17</xm:sqref>
        </x14:dataValidation>
        <x14:dataValidation type="list" allowBlank="1" showErrorMessage="1" xr:uid="{00000000-0002-0000-0300-000002000000}">
          <x14:formula1>
            <xm:f>'Ref.1'!$E$280:$E$286</xm:f>
          </x14:formula1>
          <xm:sqref>H19</xm:sqref>
        </x14:dataValidation>
        <x14:dataValidation type="list" allowBlank="1" showErrorMessage="1" xr:uid="{00000000-0002-0000-0300-000003000000}">
          <x14:formula1>
            <xm:f>'Ref.3'!$H$24:$H$66</xm:f>
          </x14:formula1>
          <xm:sqref>C5</xm:sqref>
        </x14:dataValidation>
        <x14:dataValidation type="list" allowBlank="1" showErrorMessage="1" xr:uid="{00000000-0002-0000-0300-000004000000}">
          <x14:formula1>
            <xm:f>'Ref.1'!$J$2:$J$17</xm:f>
          </x14:formula1>
          <xm:sqref>E17</xm:sqref>
        </x14:dataValidation>
        <x14:dataValidation type="list" allowBlank="1" showErrorMessage="1" xr:uid="{00000000-0002-0000-0300-000006000000}">
          <x14:formula1>
            <xm:f>'Ref.1'!$E$287:$E$302</xm:f>
          </x14:formula1>
          <xm:sqref>K12</xm:sqref>
        </x14:dataValidation>
        <x14:dataValidation type="list" allowBlank="1" showErrorMessage="1" xr:uid="{00000000-0002-0000-0300-000007000000}">
          <x14:formula1>
            <xm:f>'Ref.2'!$N$4:$N$26</xm:f>
          </x14:formula1>
          <xm:sqref>D8</xm:sqref>
        </x14:dataValidation>
        <x14:dataValidation type="list" allowBlank="1" showErrorMessage="1" xr:uid="{00000000-0002-0000-0300-000008000000}">
          <x14:formula1>
            <xm:f>'Ref.2'!$U$9:$U$15</xm:f>
          </x14:formula1>
          <xm:sqref>H6</xm:sqref>
        </x14:dataValidation>
        <x14:dataValidation type="list" allowBlank="1" showErrorMessage="1" xr:uid="{00000000-0002-0000-0300-000009000000}">
          <x14:formula1>
            <xm:f>'Ref.3'!$I$8:$I$10</xm:f>
          </x14:formula1>
          <xm:sqref>H61</xm:sqref>
        </x14:dataValidation>
        <x14:dataValidation type="list" allowBlank="1" showErrorMessage="1" xr:uid="{00000000-0002-0000-0300-00000A000000}">
          <x14:formula1>
            <xm:f>'Ref.3'!$R$20:$R$32</xm:f>
          </x14:formula1>
          <xm:sqref>J4</xm:sqref>
        </x14:dataValidation>
        <x14:dataValidation type="list" allowBlank="1" showErrorMessage="1" xr:uid="{00000000-0002-0000-0300-00000B000000}">
          <x14:formula1>
            <xm:f>'Ref.3'!$R$8:$R$19</xm:f>
          </x14:formula1>
          <xm:sqref>J3</xm:sqref>
        </x14:dataValidation>
        <x14:dataValidation type="list" allowBlank="1" showErrorMessage="1" xr:uid="{00000000-0002-0000-0300-00000D000000}">
          <x14:formula1>
            <xm:f>'Ref.1'!$K$2:$K$6</xm:f>
          </x14:formula1>
          <xm:sqref>D19</xm:sqref>
        </x14:dataValidation>
        <x14:dataValidation type="list" allowBlank="1" showErrorMessage="1" xr:uid="{00000000-0002-0000-0300-00000E000000}">
          <x14:formula1>
            <xm:f>'Ref.3'!$B$4:$B$43</xm:f>
          </x14:formula1>
          <xm:sqref>C9</xm:sqref>
        </x14:dataValidation>
        <x14:dataValidation type="list" allowBlank="1" showErrorMessage="1" xr:uid="{00000000-0002-0000-0300-00000F000000}">
          <x14:formula1>
            <xm:f>'Ref.3'!$M$3:$M$25</xm:f>
          </x14:formula1>
          <xm:sqref>C8 A56</xm:sqref>
        </x14:dataValidation>
        <x14:dataValidation type="list" allowBlank="1" showErrorMessage="1" xr:uid="{00000000-0002-0000-0300-000010000000}">
          <x14:formula1>
            <xm:f>'Ref.1'!$I$17:$I$30</xm:f>
          </x14:formula1>
          <xm:sqref>E18 G18 C18:C19</xm:sqref>
        </x14:dataValidation>
        <x14:dataValidation type="list" allowBlank="1" showErrorMessage="1" xr:uid="{00000000-0002-0000-0300-000011000000}">
          <x14:formula1>
            <xm:f>'Ref.1'!$I$50:$I$67</xm:f>
          </x14:formula1>
          <xm:sqref>B45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000"/>
  <sheetViews>
    <sheetView workbookViewId="0"/>
  </sheetViews>
  <sheetFormatPr defaultColWidth="14.44140625" defaultRowHeight="15" customHeight="1" x14ac:dyDescent="0.3"/>
  <cols>
    <col min="1" max="26" width="8.6640625" customWidth="1"/>
  </cols>
  <sheetData>
    <row r="1" ht="14.25" customHeight="1" x14ac:dyDescent="0.3"/>
    <row r="2" ht="14.25" customHeight="1" x14ac:dyDescent="0.3"/>
    <row r="3" ht="14.25" customHeight="1" x14ac:dyDescent="0.3"/>
    <row r="4" ht="14.25" customHeight="1" x14ac:dyDescent="0.3"/>
    <row r="5" ht="14.25" customHeight="1" x14ac:dyDescent="0.3"/>
    <row r="6" ht="14.25" customHeight="1" x14ac:dyDescent="0.3"/>
    <row r="7" ht="14.25" customHeight="1" x14ac:dyDescent="0.3"/>
    <row r="8" ht="14.25" customHeight="1" x14ac:dyDescent="0.3"/>
    <row r="9" ht="14.25" customHeight="1" x14ac:dyDescent="0.3"/>
    <row r="10" ht="14.25" customHeight="1" x14ac:dyDescent="0.3"/>
    <row r="11" ht="14.25" customHeight="1" x14ac:dyDescent="0.3"/>
    <row r="12" ht="14.25" customHeight="1" x14ac:dyDescent="0.3"/>
    <row r="13" ht="14.25" customHeight="1" x14ac:dyDescent="0.3"/>
    <row r="14" ht="14.25" customHeight="1" x14ac:dyDescent="0.3"/>
    <row r="15" ht="14.25" customHeight="1" x14ac:dyDescent="0.3"/>
    <row r="16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Ref.2</vt:lpstr>
      <vt:lpstr>Ref.3</vt:lpstr>
      <vt:lpstr>รายละเอียด ROI</vt:lpstr>
      <vt:lpstr>ภาพประกอบ</vt:lpstr>
      <vt:lpstr>Priceนอกอาคาร</vt:lpstr>
      <vt:lpstr>นอกอาคาร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2025-02-07T03:40:14Z</dcterms:created>
  <dcterms:modified xsi:type="dcterms:W3CDTF">2025-02-11T09:10:03Z</dcterms:modified>
</cp:coreProperties>
</file>